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reggov-my.sharepoint.com/personal/mvargas_creg_gov_co/Documents/GESTION CONTROL Y EVALUACION OCI/PAAI/2025/"/>
    </mc:Choice>
  </mc:AlternateContent>
  <xr:revisionPtr revIDLastSave="3" documentId="8_{20C9A978-1C61-4775-B126-AD7637BB40BB}" xr6:coauthVersionLast="47" xr6:coauthVersionMax="47" xr10:uidLastSave="{76A2C411-4ABB-45D9-BAE0-553DF26D1AD9}"/>
  <bookViews>
    <workbookView xWindow="-120" yWindow="-120" windowWidth="19440" windowHeight="14880" xr2:uid="{00000000-000D-0000-FFFF-FFFF00000000}"/>
  </bookViews>
  <sheets>
    <sheet name="Nueva versión" sheetId="2" r:id="rId1"/>
    <sheet name="PAAI 2025" sheetId="3" state="hidden" r:id="rId2"/>
    <sheet name="Priorización" sheetId="6" state="hidden" r:id="rId3"/>
    <sheet name="Historico Auditorias" sheetId="5" state="hidden" r:id="rId4"/>
  </sheets>
  <externalReferences>
    <externalReference r:id="rId5"/>
  </externalReferences>
  <definedNames>
    <definedName name="_xlnm._FilterDatabase" localSheetId="0" hidden="1">'Nueva versión'!$A$44:$AJ$44</definedName>
    <definedName name="_xlnm._FilterDatabase" localSheetId="1" hidden="1">'PAAI 2025'!$A$6:$F$80</definedName>
    <definedName name="Ciclo_Rotación_Calif">[1]Parametros!$C$62:$C$66</definedName>
    <definedName name="Ciclo_Rotación_Def">[1]Parametros!$B$62:$B$66</definedName>
    <definedName name="Impacto_Obj_Est_Calif">[1]Parametros!$C$30:$C$34</definedName>
    <definedName name="Impacto_Obj_Est_Def">[1]Parametros!$B$30:$B$34</definedName>
    <definedName name="Impacto_Ppto_Calif">[1]Parametros!$E$45:$E$49</definedName>
    <definedName name="Impacto_Ppto_Def">[1]Parametros!$B$45:$B$49</definedName>
    <definedName name="Nivel_Criticidad">[1]Parametros!$E$54:$G$58</definedName>
    <definedName name="Nivel_Directivo_Calif">[1]Parametros!$C$22:$C$26</definedName>
    <definedName name="Nivel_Directivo_Def">[1]Parametros!$B$22:$B$26</definedName>
    <definedName name="Result_Aud_Ant_Calif">[1]Parametros!$C$37:$C$41</definedName>
    <definedName name="Result_Aud_Ant_Def">[1]Parametros!$B$37:$B$41</definedName>
    <definedName name="Tiempo_Ult_Aud_Calif">[1]Parametros!$E$14:$E$18</definedName>
    <definedName name="Tiempo_Ult_Aud_Def">[1]Parametros!$B$14:$B$18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G17" i="2"/>
  <c r="G16" i="2"/>
  <c r="G15" i="2"/>
  <c r="G14" i="2"/>
  <c r="G13"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2" i="2"/>
  <c r="G51" i="2"/>
  <c r="G50" i="2"/>
  <c r="G49" i="2"/>
  <c r="G48" i="2"/>
  <c r="G47" i="2"/>
  <c r="G45" i="2"/>
  <c r="G42" i="2"/>
  <c r="G41" i="2"/>
  <c r="G40" i="2"/>
  <c r="G39" i="2"/>
  <c r="G38" i="2"/>
  <c r="G28" i="2"/>
  <c r="G27" i="2"/>
  <c r="G26" i="2"/>
  <c r="G25" i="2"/>
  <c r="G24" i="2"/>
  <c r="G23" i="2"/>
  <c r="G22" i="2"/>
  <c r="D100" i="2"/>
  <c r="E102" i="2"/>
  <c r="D104" i="2"/>
  <c r="E104" i="2" l="1"/>
  <c r="E103" i="2"/>
  <c r="D103" i="2"/>
  <c r="D102" i="2"/>
  <c r="E101" i="2"/>
  <c r="D101" i="2"/>
  <c r="E100" i="2"/>
  <c r="A39" i="2"/>
  <c r="A40" i="2" s="1"/>
  <c r="A41" i="2" s="1"/>
  <c r="A42" i="2" s="1"/>
  <c r="A23" i="2"/>
  <c r="A24" i="2" s="1"/>
  <c r="A25" i="2" s="1"/>
  <c r="A26" i="2" s="1"/>
  <c r="A27" i="2" s="1"/>
  <c r="A28" i="2" s="1"/>
  <c r="A29" i="2" s="1"/>
  <c r="A30" i="2" s="1"/>
  <c r="A33" i="2" s="1"/>
  <c r="S14" i="6"/>
  <c r="G23" i="6"/>
  <c r="H23" i="6"/>
  <c r="I23" i="6"/>
  <c r="F103" i="2" l="1"/>
  <c r="F102" i="2"/>
  <c r="F101" i="2"/>
  <c r="D105" i="2"/>
  <c r="F100" i="2"/>
  <c r="F104" i="2"/>
  <c r="F105" i="2" s="1"/>
  <c r="E105" i="2"/>
  <c r="S25" i="6"/>
  <c r="R25" i="6"/>
  <c r="I25" i="6"/>
  <c r="H25" i="6"/>
  <c r="G25" i="6"/>
  <c r="S24" i="6"/>
  <c r="R24" i="6"/>
  <c r="I24" i="6"/>
  <c r="H24" i="6"/>
  <c r="G24" i="6"/>
  <c r="S22" i="6"/>
  <c r="R22" i="6"/>
  <c r="G22" i="6"/>
  <c r="H22" i="6" s="1"/>
  <c r="S21" i="6"/>
  <c r="R21" i="6"/>
  <c r="I21" i="6"/>
  <c r="H21" i="6"/>
  <c r="G21" i="6"/>
  <c r="S20" i="6"/>
  <c r="R20" i="6"/>
  <c r="I20" i="6"/>
  <c r="H20" i="6"/>
  <c r="G20" i="6"/>
  <c r="S19" i="6"/>
  <c r="R19" i="6"/>
  <c r="I19" i="6"/>
  <c r="H19" i="6"/>
  <c r="G19" i="6"/>
  <c r="S18" i="6"/>
  <c r="R18" i="6"/>
  <c r="I18" i="6"/>
  <c r="H18" i="6"/>
  <c r="G18" i="6"/>
  <c r="S17" i="6"/>
  <c r="R17" i="6"/>
  <c r="I17" i="6"/>
  <c r="H17" i="6"/>
  <c r="G17" i="6"/>
  <c r="S16" i="6"/>
  <c r="R16" i="6"/>
  <c r="I16" i="6"/>
  <c r="H16" i="6"/>
  <c r="G16" i="6"/>
  <c r="S15" i="6"/>
  <c r="I15" i="6"/>
  <c r="H15" i="6"/>
  <c r="G15" i="6"/>
  <c r="R14" i="6"/>
  <c r="I14" i="6"/>
  <c r="H14" i="6"/>
  <c r="G14" i="6"/>
  <c r="I22" i="6" l="1"/>
  <c r="A45" i="2"/>
  <c r="A46" i="2"/>
  <c r="A47" i="2"/>
  <c r="A48" i="2"/>
  <c r="A49" i="2"/>
  <c r="A50" i="2"/>
  <c r="A51" i="2"/>
  <c r="A52" i="2"/>
  <c r="A53" i="2"/>
  <c r="A54"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90" i="2"/>
  <c r="A91" i="2"/>
  <c r="A92" i="2"/>
  <c r="A93" i="2"/>
  <c r="A55" i="2"/>
  <c r="A56" i="2"/>
  <c r="A94" i="2"/>
  <c r="A95" i="2"/>
  <c r="W22" i="6" l="1"/>
  <c r="Y22" i="6"/>
  <c r="Z22" i="6"/>
  <c r="T22" i="6"/>
  <c r="U22" i="6"/>
  <c r="V22" i="6"/>
  <c r="X22" i="6"/>
  <c r="Y18" i="6"/>
  <c r="X18" i="6"/>
  <c r="W18" i="6"/>
  <c r="T18" i="6"/>
  <c r="U18" i="6"/>
  <c r="V18" i="6"/>
  <c r="Z18" i="6"/>
  <c r="Z20" i="6"/>
  <c r="W20" i="6"/>
  <c r="X20" i="6"/>
  <c r="T20" i="6"/>
  <c r="U20" i="6"/>
  <c r="V20" i="6"/>
  <c r="Y20" i="6"/>
  <c r="W14" i="6"/>
  <c r="Y14" i="6"/>
  <c r="X14" i="6"/>
  <c r="T14" i="6"/>
  <c r="U14" i="6"/>
  <c r="V14" i="6"/>
  <c r="Z14" i="6"/>
  <c r="Y25" i="6"/>
  <c r="W25" i="6"/>
  <c r="Z25" i="6"/>
  <c r="T25" i="6"/>
  <c r="U25" i="6"/>
  <c r="V25" i="6"/>
  <c r="X25" i="6"/>
  <c r="Z21" i="6"/>
  <c r="X21" i="6"/>
  <c r="W21" i="6"/>
  <c r="T21" i="6"/>
  <c r="U21" i="6"/>
  <c r="V21" i="6"/>
  <c r="Y21" i="6"/>
  <c r="X16" i="6"/>
  <c r="Y16" i="6"/>
  <c r="Z16" i="6"/>
  <c r="T16" i="6"/>
  <c r="U16" i="6"/>
  <c r="V16" i="6"/>
  <c r="W16" i="6"/>
  <c r="X19" i="6"/>
  <c r="Y19" i="6"/>
  <c r="W19" i="6"/>
  <c r="T19" i="6"/>
  <c r="U19" i="6"/>
  <c r="V19" i="6"/>
  <c r="Z19" i="6"/>
  <c r="W15" i="6"/>
  <c r="Z15" i="6"/>
  <c r="X15" i="6"/>
  <c r="U15" i="6"/>
  <c r="V15" i="6"/>
  <c r="Y15" i="6"/>
  <c r="X17" i="6"/>
  <c r="Z17" i="6"/>
  <c r="W17" i="6"/>
  <c r="T17" i="6"/>
  <c r="U17" i="6"/>
  <c r="V17" i="6"/>
  <c r="Y17" i="6"/>
  <c r="W24" i="6"/>
  <c r="X24" i="6"/>
  <c r="Z24" i="6"/>
  <c r="T15" i="6"/>
  <c r="T24" i="6"/>
  <c r="U24" i="6"/>
  <c r="V24" i="6"/>
  <c r="Y24" i="6"/>
</calcChain>
</file>

<file path=xl/sharedStrings.xml><?xml version="1.0" encoding="utf-8"?>
<sst xmlns="http://schemas.openxmlformats.org/spreadsheetml/2006/main" count="908" uniqueCount="302">
  <si>
    <t xml:space="preserve">     GESTIÓN DE CONTROL Y EVALUACIÓN
PROGRAMA ANUAL DE AUDITORIA INTERNA 2025 - PAAI</t>
  </si>
  <si>
    <t>Código: GC-FT-001</t>
  </si>
  <si>
    <t>Versión: 3</t>
  </si>
  <si>
    <t>Fecha última revisión: 
25/11/2024</t>
  </si>
  <si>
    <t>Página: 1 de 3</t>
  </si>
  <si>
    <t>Acceso: Reservado ( ) Público ( X) Clasificado ( )</t>
  </si>
  <si>
    <t>Vigencia del programa:</t>
  </si>
  <si>
    <t xml:space="preserve">Fecha de aprobación: </t>
  </si>
  <si>
    <t>Diciembre 20 de 2024</t>
  </si>
  <si>
    <t>Fecha de modificación:</t>
  </si>
  <si>
    <t xml:space="preserve">Objetivo: </t>
  </si>
  <si>
    <t>Establecer de manera ordenada las actividades de auditoría interna de gestión y las demás actividades relacionadas con los roles e informes de competencia de la Oficina de Control Interno, así como, las auditorías de gestión y seguimientos especiales; estas actividades se realizan con el fin de fortalecer la entidad y lograr los objetivos y metas institucionales.</t>
  </si>
  <si>
    <t>Liderazgo Estratégico</t>
  </si>
  <si>
    <t>N° de actividad</t>
  </si>
  <si>
    <t xml:space="preserve">Tipo de Actividad </t>
  </si>
  <si>
    <t>Descripción de actividad</t>
  </si>
  <si>
    <t>Frecuencia</t>
  </si>
  <si>
    <t>Meta</t>
  </si>
  <si>
    <t>Ejecutado</t>
  </si>
  <si>
    <t>% Avance</t>
  </si>
  <si>
    <t>Area fuente información</t>
  </si>
  <si>
    <t>ENE</t>
  </si>
  <si>
    <t>FEB</t>
  </si>
  <si>
    <t>MAR</t>
  </si>
  <si>
    <t>ABR</t>
  </si>
  <si>
    <t>MAY</t>
  </si>
  <si>
    <t>JUN</t>
  </si>
  <si>
    <t>JUL</t>
  </si>
  <si>
    <t>AGO</t>
  </si>
  <si>
    <t>SEPT</t>
  </si>
  <si>
    <t>OCT</t>
  </si>
  <si>
    <t>NOV</t>
  </si>
  <si>
    <t>DIC</t>
  </si>
  <si>
    <t>Asesoría</t>
  </si>
  <si>
    <t>Organización  y  preparación  Comités  de  Coordinación  de Control Interno</t>
  </si>
  <si>
    <t>Cuatrimestral</t>
  </si>
  <si>
    <t>Control Interno y Subdirección Administrativa y Financiera</t>
  </si>
  <si>
    <t>MV</t>
  </si>
  <si>
    <t>Gestión del proceso</t>
  </si>
  <si>
    <t>Actualización   de   formatos   y   documentos   del   proceso Gestión de Control y Evaluación</t>
  </si>
  <si>
    <t>Anual</t>
  </si>
  <si>
    <t>Control Interno y Gestión de mejoramiento</t>
  </si>
  <si>
    <t>Gestión de Archivo del proceso de Gestión de Control y Evaluación</t>
  </si>
  <si>
    <t>Semestral</t>
  </si>
  <si>
    <t>Control Interno</t>
  </si>
  <si>
    <t>Reuniones  de Comunicación con la Dirección Ejecutiva</t>
  </si>
  <si>
    <t>Trimestral</t>
  </si>
  <si>
    <t>Control Interno y Dirección Ejecutiva</t>
  </si>
  <si>
    <t>JAEC</t>
  </si>
  <si>
    <t>Brindar asesoria  al director ejecutivo y CICCI en la gestión del riesgo</t>
  </si>
  <si>
    <t>Ejercer la Secretaria Técnica del CICCI</t>
  </si>
  <si>
    <t xml:space="preserve">Enfoque hacia la Prevención </t>
  </si>
  <si>
    <t>Inducción y reinducción a funcionarios de la entidad en Funciones de Control Interno</t>
  </si>
  <si>
    <t>Proponer mecanismos que faciliten la autoevaluación del control - campañas autocontrol piezas de comunicación.</t>
  </si>
  <si>
    <t>Control Interno y  Apoyo de Comunicaciones</t>
  </si>
  <si>
    <t>DLB/JAEC</t>
  </si>
  <si>
    <t>Asesorar a los líderes de procesos en el establecimiento de los planes de mejoramiento</t>
  </si>
  <si>
    <t>Control Interno y Lideres de procesos</t>
  </si>
  <si>
    <t>Actividad de sensibilización a los funcionarios de la CREG lineas de Defensa</t>
  </si>
  <si>
    <t xml:space="preserve">Adopción de un procedimiento para el Seguimiento a los planes de mejoramiento </t>
  </si>
  <si>
    <t>Control Interno y Planeación</t>
  </si>
  <si>
    <t>Seguimiento de acciones</t>
  </si>
  <si>
    <t>Informe a la Dirección ejecutiva del cumplimiento del Plan de Mejoramiento institucional (Acciones incumplidas o infectivas).</t>
  </si>
  <si>
    <t>Reporte de diagnostico articulación del esquema de tres líneas de defensa en la entidad.</t>
  </si>
  <si>
    <t>Participación en Comités de Control Interno Sectorial</t>
  </si>
  <si>
    <t>Participación en Comités Institucionales</t>
  </si>
  <si>
    <t>Permanente</t>
  </si>
  <si>
    <t>Actividades de mejora continua del proceso "Gestión de Control y evaluación"</t>
  </si>
  <si>
    <t>Relación con Entes Externos de Control</t>
  </si>
  <si>
    <t>Requerimiento legal</t>
  </si>
  <si>
    <t>Atención reunión de apertura y cierre de auditoría CGR</t>
  </si>
  <si>
    <t>Control Interno, Subdirectora Financiera, Director Ejecutivo</t>
  </si>
  <si>
    <t>Mesas de trabajo para atención auditorías adelantadas por la Contraloría General de la República</t>
  </si>
  <si>
    <t xml:space="preserve">Control Interno y Lider del Proceso </t>
  </si>
  <si>
    <t>Recepción, gestión y respuesta de requerimientos de información que solicite el equipo auditor</t>
  </si>
  <si>
    <t>Control Interno, Lider del proceso y Director Ejecutivo</t>
  </si>
  <si>
    <t>Evaluación de la Gestión del Riesgo</t>
  </si>
  <si>
    <t>Seguimiento y evaluación  al   Mapa   de   Riesgos   de Corrupción de la CREG.</t>
  </si>
  <si>
    <t>Control Interno y Lider de Gestión de Mejoramiento</t>
  </si>
  <si>
    <t>Gestion del proceso</t>
  </si>
  <si>
    <t xml:space="preserve">Monitoreo y seguimiento de Riesgos de Gestión de Control y evaluación </t>
  </si>
  <si>
    <t>Asesorar en metodologías, herramientas, y técnicas en la identificación y administración de los riesgos y controles.</t>
  </si>
  <si>
    <t>Informe de seguimiento de Materialización de Riesgos a la Dirección Ejecutiva</t>
  </si>
  <si>
    <t>VACACIONES Malle 22 de marzo a 15 de abril</t>
  </si>
  <si>
    <t>Informe de Materialización de Riesgos a la segunda línea de defensa.</t>
  </si>
  <si>
    <t>Evaluación y Seguimiento</t>
  </si>
  <si>
    <t>ENERO</t>
  </si>
  <si>
    <t>Febrero</t>
  </si>
  <si>
    <t>Marzo</t>
  </si>
  <si>
    <t>Evaluación a la gestión de cada una de las dependencias (artículo 39 de la Ley 909 de 2004  y Circular No. 04 de 2005 del  Consejo  Asesor  del  Gobierno  Nacional  en  materia  de Control Interno) - Incluir verificación de Normograma</t>
  </si>
  <si>
    <t>Malle</t>
  </si>
  <si>
    <t>Informe Presidencial de Lucha contra la Corrupción (Directiva Presidencial 01/15)</t>
  </si>
  <si>
    <t>Por evento</t>
  </si>
  <si>
    <t>Elaboración  de  la  Evaluación  e  Informe  del  estado  del Sistema de control interno (Articulo 9° de la Ley 1474 de 2011 )</t>
  </si>
  <si>
    <t>JE</t>
  </si>
  <si>
    <t>Julieth</t>
  </si>
  <si>
    <t xml:space="preserve">Sireci_Plan de mejoramiento-Auditoría </t>
  </si>
  <si>
    <t>Realizar  informe  de  verificación  de   atención  de  PQRSD (Articulo 76 de la Ley 1474 de 2011) - Seguimiento a la política de servicio al ciudadano (autodiagnóstico).</t>
  </si>
  <si>
    <t>Control Interno y Líder proceso PQRSD</t>
  </si>
  <si>
    <t>DB</t>
  </si>
  <si>
    <t>Diana</t>
  </si>
  <si>
    <t>Seguimiento a la Ley de Transparencia y Derecho de Acceso  a la información Ley 1712 de 2014, Decreto No. 103 de 2015 - MATRIZ ITA</t>
  </si>
  <si>
    <t>Informe de austeridad  del gasto (art. 2,8,4,8,2 Decreto 1068/15)</t>
  </si>
  <si>
    <t>Seguimiento Sireci_ Gestión Contractual</t>
  </si>
  <si>
    <t>Mensual</t>
  </si>
  <si>
    <t>Seguimiento al Sistemas de Alertas del Control Interno,  en caso de identificar en los seguimientos, evaluaciones o auditorías.</t>
  </si>
  <si>
    <t>Informe de gestión C.I. para el Informe General de gestión al 31 de dic/2024</t>
  </si>
  <si>
    <t>Revisión y ajuste Caracterización, procedimientos, formatos, normograma, etc</t>
  </si>
  <si>
    <t>Seguimiento Plan de Acción GCE 2025 - Recomendaciones FURAG</t>
  </si>
  <si>
    <t>Informe Evaluacion del Sistema de Control Interno Contable - Anual (Contaduría General de la Nación) - CHIP ( 2.2.21.2.2, lit. a)  Decreto 648 de 2017 .</t>
  </si>
  <si>
    <t xml:space="preserve">Malle / Julieth </t>
  </si>
  <si>
    <t>SIRECI_Rendición cuenta anual</t>
  </si>
  <si>
    <t>Informe sobre cumplimiento de normas en materia de derechos de autor sobre software - Anual (Unidad Administrativa Especial de Derechos de Autor) Directiva Presidencial 002/02</t>
  </si>
  <si>
    <t>Control Interno, Informatica y tecnología y Subdirección Administrativa</t>
  </si>
  <si>
    <t>Informe de cumplimiento del plan de mejoramiento archivístico (Art. 30, Decreto 106/15)</t>
  </si>
  <si>
    <t>Control Interno y Gestión documental</t>
  </si>
  <si>
    <t>Informe Comisión legal de cuentas Cámara de Representantes</t>
  </si>
  <si>
    <t>Subdirección Administrativa y Control Interno</t>
  </si>
  <si>
    <t>Seguimiento al fortalecimiento de la meritocracia en el Estado Colombiano -  Declaración bienes y rentas, conflicto de intereses, SIGEP (Decreto  2842  de  2010  DAFP)-Publicacion  en  pagina DAFP Bienes y rentas Gerentes públicos, Reporte en página web  del  DAFP  Funcionarios  con  discapacidad)  -  Incluye seguimiento a Directiva Presidencial 01 de 2022.</t>
  </si>
  <si>
    <t>Control Interno y Gestión Humana</t>
  </si>
  <si>
    <t>Evaluación de la Rendición de cuentas/Audiencia Publica presentada a la ciudadanía</t>
  </si>
  <si>
    <t>Control Interno y Comunicaciones</t>
  </si>
  <si>
    <t>Informe ejecutivo anual FURAG - Control interno</t>
  </si>
  <si>
    <t>seguimiento cumplimiento de las normas de carrera administrativa- Circular 010 de 2020 CNSC - Inluyendo Ley de Cuotas (Deccreto 455 de 2020)</t>
  </si>
  <si>
    <t xml:space="preserve">Informe de seguimiento al Programa de Transparencia y Ética Pública (PAAC) (corte 31 de mayo-corte 31 agosto). </t>
  </si>
  <si>
    <t>Reporte Sireci_Delitos contra la administración pública REG-ORG-0042 del 25/08/2020 y la Circular 13 de 2020.</t>
  </si>
  <si>
    <t>Control Interno y Lider proceso Judicial</t>
  </si>
  <si>
    <t>Reporte SIRECI -sobre acciones de repetición  a la CGR</t>
  </si>
  <si>
    <t>Informe Información Litigiosa a través del  Sistema de Información EKOGUI (art. 2,2,3,4,1,14 Decreto 1069/15)</t>
  </si>
  <si>
    <t>Seguimiento a la efectividad de planes de mejoramiento - Contraloría General de la República.</t>
  </si>
  <si>
    <t>Seguimiento Formalización empleo Público (Circular Conjunta 100-005-2022)</t>
  </si>
  <si>
    <t>Arqueos de Cajas Menores</t>
  </si>
  <si>
    <t>Bimestral</t>
  </si>
  <si>
    <t>Informe sobre Obras Civiles Inconclusas a la CGR</t>
  </si>
  <si>
    <t>Auditoría interna</t>
  </si>
  <si>
    <t>Seguimiento a los contratos o convenios vigentes para la Administración de Recursos</t>
  </si>
  <si>
    <t>Seguimiento  a  Planes  de  Mejora  derivados  de  auditorias proceso de Planeación Estrategica</t>
  </si>
  <si>
    <t>Seguimiento  a  Planes  de  Mejora  derivados  de  auditorias proceso de Proyección Corporativa</t>
  </si>
  <si>
    <t>Seguimiento  a  Planes  de  Mejora  derivados  de  auditorias proceso de PQRSD</t>
  </si>
  <si>
    <t>Seguimiento  a  Planes  de  Mejora  derivados  de  auditorias proceso de Atención Procesos Judiciales</t>
  </si>
  <si>
    <t>Seguimiento  a  Planes  de  Mejora  derivados  de  auditorias proceso de Gestión Humana</t>
  </si>
  <si>
    <t>Seguimiento  a  Planes  de  Mejora  derivados  de  auditorias proceso de Gestión Documental</t>
  </si>
  <si>
    <t>Seguimiento  a  Planes  de  Mejora  derivados  de  auditorias proceso de Gestión Financiera</t>
  </si>
  <si>
    <t>Seguimiento  a  Planes  de  Mejora  derivados  de  auditorias proceso de IT</t>
  </si>
  <si>
    <t>Auditoría   de   Gestión de Mejoramiento</t>
  </si>
  <si>
    <t>Auditoría   de   Gestión   Bienes   y Servicios</t>
  </si>
  <si>
    <t>Auditoría   de   Gestión   Administrativa   y Financiera</t>
  </si>
  <si>
    <t>Auditoría   de   Gestión   Regulación</t>
  </si>
  <si>
    <t>Auditoría   al cumplimiento de la Circular conjunta 100-004-2024 Comité de Convivencia laboral</t>
  </si>
  <si>
    <t>Auditoría   al Programa de Transparencia y Ética Pública</t>
  </si>
  <si>
    <t>Seguimientos</t>
  </si>
  <si>
    <t>Seguimiento al Proceso de Gestión de Bienes y Servicios</t>
  </si>
  <si>
    <t>Seguimiento   a la política de Racionalización de trámites (1 informe)</t>
  </si>
  <si>
    <t>Seguimiento   a la Política de Gestión Documental (1 informe)</t>
  </si>
  <si>
    <t>Seguimiento   a la Política de Gestión de la Información Estadística (1   informe)</t>
  </si>
  <si>
    <t>Seguimiento   al Programa   de Transparencia y Ética Pública (1 informe)</t>
  </si>
  <si>
    <t>Monitoreo y seguimiento indicadores GCE (Trimestral)</t>
  </si>
  <si>
    <t>Elaboración Plan Acción vigencia 2026 y PAAI - 2026</t>
  </si>
  <si>
    <t>CONSOLIDADO PAAI</t>
  </si>
  <si>
    <t>CONCEPTO</t>
  </si>
  <si>
    <t>METAS</t>
  </si>
  <si>
    <t>EJECUTADAS</t>
  </si>
  <si>
    <t>% EJECUTADO</t>
  </si>
  <si>
    <t xml:space="preserve">% </t>
  </si>
  <si>
    <t>METAS POR EJECUTAR</t>
  </si>
  <si>
    <t>TOTAL</t>
  </si>
  <si>
    <t>FECHA/ Versión</t>
  </si>
  <si>
    <t>DESCRIPCIÓN DEL CAMBIO</t>
  </si>
  <si>
    <t>ELABORADO POR:
(nombre y cargo)</t>
  </si>
  <si>
    <t>REVISADO POR:
(nombre y cargo)</t>
  </si>
  <si>
    <t>APROBADO POR:
(nombre y cargo)</t>
  </si>
  <si>
    <t># 1</t>
  </si>
  <si>
    <t>Proyección actividades de Control Intenro Vigencia 2025</t>
  </si>
  <si>
    <t>Julieth Escobar Cárdenas
Asesor de Control Interno</t>
  </si>
  <si>
    <t>Comité Institucional de Control Interno CICI
Fecha: 20 12 2024</t>
  </si>
  <si>
    <t>Establecer de manera ordenada  las  actividades del proceso de Gestión de Control y Evaluación, así como las relacionadas con los roles e informes de competencia de la oficina de Control Interno, con el fin de contribuir al cumplimiento de los objetivos estrategicos de la entidad  y  evaluar la gestión de riesgos y controles.</t>
  </si>
  <si>
    <t>Rol Asesoría de Control Interno</t>
  </si>
  <si>
    <t xml:space="preserve">Actividad  </t>
  </si>
  <si>
    <t>Tipo de Actividad</t>
  </si>
  <si>
    <t>Periodicidad</t>
  </si>
  <si>
    <t>Liderazgo</t>
  </si>
  <si>
    <t>Actualización   de   formatos   y   documentos   del   proceso Evaluación Independiente</t>
  </si>
  <si>
    <t>Gestión de Archivo del proceso Evaluación Independiente</t>
  </si>
  <si>
    <t>TODOS</t>
  </si>
  <si>
    <t>Reuniones  de Comunicación con la Dirección Ejecutiva.</t>
  </si>
  <si>
    <t>Enfoque a la prevención</t>
  </si>
  <si>
    <t>Inducción y reinducción esquemas de líneas de defensa por cmabio de personal en la entidad</t>
  </si>
  <si>
    <t>Preguntar MAV</t>
  </si>
  <si>
    <t>Proponer mecanismos que faciliten la autoevaluación del control - campañas autocontrol</t>
  </si>
  <si>
    <t>Asistir Comités institucionales</t>
  </si>
  <si>
    <t>Según citación</t>
  </si>
  <si>
    <t>Asistir al Comité Sectorial de Auditoria</t>
  </si>
  <si>
    <t>Labores de asesoría de acuerdo con necesidades de la Comisión en cuanto a gestión de riesgos</t>
  </si>
  <si>
    <t>Actividad de sensibilización a los funcionarios de la CREG para fomentar la cultura del control.</t>
  </si>
  <si>
    <t xml:space="preserve">Monitoreo y seguimiento de Riesgos de gestión de Control y evaluación Nuestro proceso </t>
  </si>
  <si>
    <t>15/01/2025
01/07/2024</t>
  </si>
  <si>
    <t xml:space="preserve">Informe de seguimiento al Programa de Transparencia y Ética Pública (PAAC) (corte 31 de marzo-corte 31 agosto). </t>
  </si>
  <si>
    <t>17/01/2025
8/07/2025</t>
  </si>
  <si>
    <t>15/02/2025
20/07/2025</t>
  </si>
  <si>
    <t>CONTRATISTA ABOGADO</t>
  </si>
  <si>
    <t>MALLE</t>
  </si>
  <si>
    <t>N/A</t>
  </si>
  <si>
    <t>CONTRATISTA 1</t>
  </si>
  <si>
    <t>15/03/2025
15/08/2025</t>
  </si>
  <si>
    <t>CONTRATISTA ABOGADO/ MALLE</t>
  </si>
  <si>
    <t>30/01/2025
30/04/2025
30/07/2025
31/10/2025</t>
  </si>
  <si>
    <t>20/01/2025
01/07/2025</t>
  </si>
  <si>
    <t>MALLE/CONTRATISTAS</t>
  </si>
  <si>
    <t>Agosto</t>
  </si>
  <si>
    <t>15/01/2025
01/07/2025</t>
  </si>
  <si>
    <t>CONTRATISTA</t>
  </si>
  <si>
    <t>Diciembre de 2025</t>
  </si>
  <si>
    <t>Noviembre</t>
  </si>
  <si>
    <t>30/08/2025
15/12/2025</t>
  </si>
  <si>
    <t>Correo Ley de Cuotas verificar</t>
  </si>
  <si>
    <t>Auditorías de gestión SG-SST</t>
  </si>
  <si>
    <t>Auditorías de gestión Bienes y Servicios</t>
  </si>
  <si>
    <t>Auditorías de gestión financiera</t>
  </si>
  <si>
    <t>Auditoría a Proyección Corporativa</t>
  </si>
  <si>
    <t>Auditorías de gestión Regulación</t>
  </si>
  <si>
    <t>Auditorías de gestión Humana</t>
  </si>
  <si>
    <t>Verificación a la concertación de los Acuerdos de Gestión de la  vigencia  y  evaluación  de  los  correspondientes  al  año anterior (Ley 909 de 2004 y Decreto 1083 de 2015).</t>
  </si>
  <si>
    <t>Seguimiento a la política de racionalizaciónde trámites</t>
  </si>
  <si>
    <t>Seguimiento a la política de Gestión Documental</t>
  </si>
  <si>
    <t>Seguimiento al Programa de Gestión Documental</t>
  </si>
  <si>
    <t>Seguimiento a la Política de Gestión de la Información Estadistica</t>
  </si>
  <si>
    <t>Seguimiento ejecución contractual, presupuestal y pagos proyectos de Inversión
Realizar Seguimiento Gestión Contractual, Presupuestal y Pagos de los proyectos de Inversión. 
Ley 87 de 1993 (artículo 12), Decreto 111 de enero 15 de 1996. Ley Orgánica de Presupuesto. “Por el cual se compilan la Ley 38 de 1989, la Ley 179 de 1994 y la Ley 225 de 1995 que conforman el Estatuto Orgánico del Presupuesto, Decreto 4836 de Diciembre 21 de 2011, Decretos 115 de 1996, 4730 de 2005, 1957 de 2007 y 2844 de 2010.</t>
  </si>
  <si>
    <t>Informe sobre posibles actos de corrupción. (en caso de evidenciarse). En caso de presentarse Actos de corrupción,
estos deberán ser reportados por la Oficina de Control Interno.
Ley 1474 de 2011, artículo 9. Decreto 19 de 2012, artículo 231 (Modifica el segundo inciso del art. 9 de la Ley 1474), Directiva Presidencial 01 de 2015</t>
  </si>
  <si>
    <t>EJERCICIO PLAN ANUAL DE AUDITORIA - CREG</t>
  </si>
  <si>
    <t>Universo de Auditoria Basado en Riesgos</t>
  </si>
  <si>
    <t>Página 1 de 1</t>
  </si>
  <si>
    <t xml:space="preserve">CÓDIGO: </t>
  </si>
  <si>
    <t>Fecha de Corte</t>
  </si>
  <si>
    <t>20 de noviembre de 2024</t>
  </si>
  <si>
    <t xml:space="preserve">FECHA DE ELABORACIÓN: </t>
  </si>
  <si>
    <t>FECHA DE APROBACIÓN</t>
  </si>
  <si>
    <t xml:space="preserve">RIESGO INHERENTE
</t>
  </si>
  <si>
    <t>ASPECTOS EVALUABLES
UNIDADES AUDITABLES
(Proceso/Proyecto/Procedimiento/Area funcional/ Unidad de negocio Plan/ Programa/Sistema de Gestión o de control/ Aspectos de TIC/ Otras Temáticas)</t>
  </si>
  <si>
    <t>Extremo</t>
  </si>
  <si>
    <t>Alto</t>
  </si>
  <si>
    <t>Moderado</t>
  </si>
  <si>
    <t>Bajo</t>
  </si>
  <si>
    <t>Total</t>
  </si>
  <si>
    <t xml:space="preserve"> Ponderación de Riesgos del Proceso</t>
  </si>
  <si>
    <t>RIESGO INHERENTE Ponderación de Riesgos del Proceso</t>
  </si>
  <si>
    <t>Requerimientos del Comité de Auditoria o la Dirección. 
(Si/No)</t>
  </si>
  <si>
    <t>Requerimientos Entes Reguladores</t>
  </si>
  <si>
    <t>Fecha de Ultima Auditoria</t>
  </si>
  <si>
    <t>Dias transcurridos desde última auditoría</t>
  </si>
  <si>
    <t xml:space="preserve">Resultados de la Ultima Auditoria :
</t>
  </si>
  <si>
    <t>Plan de Rotación</t>
  </si>
  <si>
    <t>Plan de Rotación días</t>
  </si>
  <si>
    <t>Resultados auditorías anteriores internas y externas  (Criterios)</t>
  </si>
  <si>
    <t>Resultados auditorías anteriores internas y externas  (Calificación)</t>
  </si>
  <si>
    <t>Impacto en el presupuesto (Calificación)</t>
  </si>
  <si>
    <t>Ponderación</t>
  </si>
  <si>
    <t>Nivel de criticidad</t>
  </si>
  <si>
    <t>Ciclo de Rotación auditorías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</si>
  <si>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</si>
  <si>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</si>
  <si>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</si>
  <si>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</si>
  <si>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</si>
  <si>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5 a 6 hallazgos abiertos</t>
  </si>
  <si>
    <t>Gestión Humana</t>
  </si>
  <si>
    <t>Gestión Financiera</t>
  </si>
  <si>
    <t>SI</t>
  </si>
  <si>
    <t>3 a 4 hallazgos abiertos</t>
  </si>
  <si>
    <t>Planeación Estratégica</t>
  </si>
  <si>
    <t>1 a 2 hallazgos abiertos</t>
  </si>
  <si>
    <t>Gestión de Bienes y Servicios</t>
  </si>
  <si>
    <t>Proyección Corporativa y Relaciones con el Entorno</t>
  </si>
  <si>
    <t>Atención de Peticiones y Consultas</t>
  </si>
  <si>
    <t>Atención de Procesos Judiciales</t>
  </si>
  <si>
    <t xml:space="preserve">Regulación </t>
  </si>
  <si>
    <t>Solución de Conflictos y Arbitramentos</t>
  </si>
  <si>
    <t>Informatica y Tecnología</t>
  </si>
  <si>
    <t>Gestión de Mejoramiento</t>
  </si>
  <si>
    <t>7 o más hallazgos abiertos</t>
  </si>
  <si>
    <t>Fuente: Elaboración equipo Función Pública</t>
  </si>
  <si>
    <t>Vigencia</t>
  </si>
  <si>
    <t>Proceso</t>
  </si>
  <si>
    <t>Bienes y Servicios</t>
  </si>
  <si>
    <t>Proyección Corporativa y Relación con el Entorno</t>
  </si>
  <si>
    <t>PQRSD</t>
  </si>
  <si>
    <t>Atención a Procesos Judiciales</t>
  </si>
  <si>
    <t>Gestión Administrativa y Financiera</t>
  </si>
  <si>
    <t>Regulación</t>
  </si>
  <si>
    <t>Gestión Documental</t>
  </si>
  <si>
    <t>Informática y Tecnología</t>
  </si>
  <si>
    <t>X</t>
  </si>
  <si>
    <t>Planeación</t>
  </si>
  <si>
    <t>NO</t>
  </si>
  <si>
    <t>Proyección Corporativa</t>
  </si>
  <si>
    <t>NR</t>
  </si>
  <si>
    <t>Atención a PQRSD</t>
  </si>
  <si>
    <t>Solución de Conflictos y arbitramento</t>
  </si>
  <si>
    <t>Cuantos conflictos y arbitramento</t>
  </si>
  <si>
    <t>Gestión de Bs y Ss</t>
  </si>
  <si>
    <t>Informática y tecnología</t>
  </si>
  <si>
    <t>Seguimiento a los comités institucionales</t>
  </si>
  <si>
    <t>Auditoría Interna al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</si>
</sst>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240A]d&quot; de &quot;mmmm&quot; de &quot;yyyy;@"/>
  </numFmts>
  <fonts count="36" x14ac:knownFonts="1">
    <font>
      <sz val="11"/>
      <color theme="1"/>
      <name val="Calibri"/>
      <family val="2"/>
      <scheme val="minor"/>
    </font>
    <font>
      <b/>
      <sz val="11"/>
      <color theme="0"/>
      <name val="Calibri"/>
      <family val="2"/>
      <scheme val="minor"/>
    </font>
    <font>
      <b/>
      <sz val="18"/>
      <color theme="1"/>
      <name val="Arial"/>
      <family val="2"/>
    </font>
    <font>
      <sz val="9"/>
      <color theme="1"/>
      <name val="Arial"/>
      <family val="2"/>
    </font>
    <font>
      <b/>
      <sz val="16"/>
      <color theme="1"/>
      <name val="Arial"/>
      <family val="2"/>
    </font>
    <font>
      <b/>
      <sz val="9"/>
      <color theme="1"/>
      <name val="Arial"/>
      <family val="2"/>
    </font>
    <font>
      <b/>
      <sz val="11"/>
      <color theme="1"/>
      <name val="Calibri"/>
      <family val="2"/>
      <scheme val="minor"/>
    </font>
    <font>
      <b/>
      <sz val="14"/>
      <color theme="1"/>
      <name val="Arial"/>
      <family val="2"/>
    </font>
    <font>
      <sz val="10"/>
      <color theme="1"/>
      <name val="Arial"/>
      <family val="2"/>
    </font>
    <font>
      <b/>
      <sz val="12"/>
      <color theme="0"/>
      <name val="Calibri"/>
      <family val="2"/>
      <scheme val="minor"/>
    </font>
    <font>
      <sz val="10"/>
      <name val="Verdana"/>
      <family val="2"/>
    </font>
    <font>
      <sz val="12"/>
      <color theme="1"/>
      <name val="Calibri"/>
      <family val="2"/>
      <scheme val="minor"/>
    </font>
    <font>
      <sz val="11"/>
      <color theme="4" tint="-0.249977111117893"/>
      <name val="Calibri"/>
      <family val="2"/>
      <scheme val="minor"/>
    </font>
    <font>
      <b/>
      <sz val="11"/>
      <color theme="4" tint="-0.249977111117893"/>
      <name val="Calibri"/>
      <family val="2"/>
      <scheme val="minor"/>
    </font>
    <font>
      <b/>
      <sz val="11"/>
      <name val="Calibri"/>
      <family val="2"/>
    </font>
    <font>
      <b/>
      <sz val="10"/>
      <color theme="1"/>
      <name val="Arial"/>
      <family val="2"/>
    </font>
    <font>
      <sz val="10"/>
      <color theme="1"/>
      <name val="Calibri"/>
      <family val="2"/>
    </font>
    <font>
      <b/>
      <sz val="10"/>
      <name val="Calibri"/>
      <family val="2"/>
    </font>
    <font>
      <b/>
      <sz val="10"/>
      <color rgb="FFC00000"/>
      <name val="Arial"/>
      <family val="2"/>
    </font>
    <font>
      <sz val="10"/>
      <name val="Arial"/>
      <family val="2"/>
    </font>
    <font>
      <sz val="10"/>
      <color indexed="9"/>
      <name val="Arial"/>
      <family val="2"/>
    </font>
    <font>
      <b/>
      <sz val="10"/>
      <name val="Arial"/>
      <family val="2"/>
    </font>
    <font>
      <b/>
      <sz val="16"/>
      <name val="Arial"/>
      <family val="2"/>
    </font>
    <font>
      <b/>
      <sz val="11"/>
      <color theme="1"/>
      <name val="Arial"/>
      <family val="2"/>
    </font>
    <font>
      <sz val="10"/>
      <color indexed="8"/>
      <name val="Arial"/>
      <family val="2"/>
    </font>
    <font>
      <b/>
      <sz val="11"/>
      <color rgb="FFFF0000"/>
      <name val="Calibri"/>
      <family val="2"/>
      <scheme val="minor"/>
    </font>
    <font>
      <i/>
      <sz val="11"/>
      <color rgb="FFFF0000"/>
      <name val="Calibri"/>
      <family val="2"/>
      <scheme val="minor"/>
    </font>
    <font>
      <b/>
      <sz val="14"/>
      <color theme="0"/>
      <name val="Calibri"/>
      <family val="2"/>
      <scheme val="minor"/>
    </font>
    <font>
      <sz val="11"/>
      <color theme="1"/>
      <name val="Calibri"/>
      <family val="2"/>
      <scheme val="minor"/>
    </font>
    <font>
      <sz val="14"/>
      <color theme="1"/>
      <name val="Calibri"/>
      <family val="2"/>
      <scheme val="minor"/>
    </font>
    <font>
      <b/>
      <sz val="12"/>
      <color theme="1"/>
      <name val="Calibri"/>
      <family val="2"/>
      <scheme val="minor"/>
    </font>
    <font>
      <b/>
      <sz val="9"/>
      <color theme="1"/>
      <name val="Helvetica"/>
    </font>
    <font>
      <b/>
      <sz val="10"/>
      <color rgb="FFFF0000"/>
      <name val="Arial"/>
      <family val="2"/>
    </font>
    <font>
      <b/>
      <sz val="8"/>
      <color theme="1"/>
      <name val="Arial"/>
      <family val="2"/>
    </font>
    <font>
      <b/>
      <sz val="12"/>
      <color theme="1"/>
      <name val="Arial"/>
      <family val="2"/>
    </font>
    <font>
      <sz val="11"/>
      <color rgb="FFFF000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FFFF00"/>
        <bgColor indexed="64"/>
      </patternFill>
    </fill>
    <fill>
      <patternFill patternType="solid">
        <fgColor theme="2" tint="-0.89999084444715716"/>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DFF"/>
        <bgColor indexed="64"/>
      </patternFill>
    </fill>
    <fill>
      <patternFill patternType="solid">
        <fgColor rgb="FF92D050"/>
        <bgColor indexed="64"/>
      </patternFill>
    </fill>
    <fill>
      <patternFill patternType="solid">
        <fgColor rgb="FF66FFFF"/>
        <bgColor indexed="64"/>
      </patternFill>
    </fill>
    <fill>
      <patternFill patternType="solid">
        <fgColor rgb="FF50E2FA"/>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5" tint="-0.249977111117893"/>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theme="0"/>
      </patternFill>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rgb="FFC00000"/>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rgb="FF4EB5DA"/>
        <bgColor indexed="64"/>
      </patternFill>
    </fill>
    <fill>
      <patternFill patternType="solid">
        <fgColor rgb="FF00B050"/>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s>
  <cellStyleXfs count="3">
    <xf numFmtId="0" fontId="0" fillId="0" borderId="0"/>
    <xf numFmtId="0" fontId="8" fillId="0" borderId="0"/>
    <xf numFmtId="9" fontId="28" fillId="0" borderId="0" applyFont="0" applyFill="0" applyBorder="0" applyAlignment="0" applyProtection="0"/>
  </cellStyleXfs>
  <cellXfs count="284">
    <xf numFmtId="0" fontId="0" fillId="0" borderId="0" xfId="0"/>
    <xf numFmtId="0" fontId="0" fillId="2" borderId="0" xfId="0" applyFill="1"/>
    <xf numFmtId="0" fontId="0" fillId="0" borderId="1" xfId="0" applyBorder="1"/>
    <xf numFmtId="0" fontId="0" fillId="0" borderId="1" xfId="0" applyBorder="1" applyAlignment="1">
      <alignment horizontal="center"/>
    </xf>
    <xf numFmtId="0" fontId="0" fillId="2" borderId="1" xfId="0" applyFill="1" applyBorder="1"/>
    <xf numFmtId="0" fontId="3" fillId="2" borderId="0" xfId="0" applyFont="1" applyFill="1" applyAlignment="1">
      <alignment horizontal="left" vertical="center"/>
    </xf>
    <xf numFmtId="0" fontId="1" fillId="3" borderId="1" xfId="0" applyFont="1" applyFill="1" applyBorder="1" applyAlignment="1">
      <alignment horizontal="center" vertical="center" wrapText="1"/>
    </xf>
    <xf numFmtId="0" fontId="1" fillId="5" borderId="0" xfId="0" applyFont="1" applyFill="1" applyAlignment="1">
      <alignment horizontal="center"/>
    </xf>
    <xf numFmtId="0" fontId="1" fillId="2" borderId="0" xfId="0" applyFont="1" applyFill="1" applyAlignment="1">
      <alignment horizontal="center"/>
    </xf>
    <xf numFmtId="0" fontId="1" fillId="2" borderId="0" xfId="0" applyFont="1" applyFill="1" applyAlignment="1">
      <alignment horizontal="center" vertical="center" wrapText="1"/>
    </xf>
    <xf numFmtId="0" fontId="0" fillId="2" borderId="9" xfId="0" applyFill="1" applyBorder="1"/>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4" xfId="0" applyFont="1" applyFill="1" applyBorder="1" applyAlignment="1">
      <alignment vertical="center"/>
    </xf>
    <xf numFmtId="0" fontId="0" fillId="0" borderId="16" xfId="0" applyBorder="1"/>
    <xf numFmtId="0" fontId="0" fillId="0" borderId="16" xfId="0" applyBorder="1" applyAlignment="1">
      <alignment horizontal="center"/>
    </xf>
    <xf numFmtId="0" fontId="0" fillId="0" borderId="18" xfId="0" applyBorder="1"/>
    <xf numFmtId="0" fontId="6" fillId="2" borderId="1" xfId="0" applyFont="1" applyFill="1" applyBorder="1"/>
    <xf numFmtId="0" fontId="0" fillId="2" borderId="10" xfId="0" applyFill="1" applyBorder="1"/>
    <xf numFmtId="0" fontId="11" fillId="0" borderId="0" xfId="0" applyFont="1" applyAlignment="1">
      <alignment horizontal="center"/>
    </xf>
    <xf numFmtId="0" fontId="11" fillId="0" borderId="1" xfId="0" applyFont="1" applyBorder="1" applyAlignment="1">
      <alignment horizontal="center"/>
    </xf>
    <xf numFmtId="0" fontId="11" fillId="9" borderId="1" xfId="0" applyFont="1" applyFill="1" applyBorder="1" applyAlignment="1">
      <alignment horizontal="center"/>
    </xf>
    <xf numFmtId="0" fontId="0" fillId="8" borderId="1" xfId="0" applyFill="1" applyBorder="1" applyAlignment="1">
      <alignment wrapText="1"/>
    </xf>
    <xf numFmtId="0" fontId="0" fillId="8" borderId="1" xfId="0" applyFill="1" applyBorder="1"/>
    <xf numFmtId="0" fontId="11" fillId="8" borderId="1" xfId="0" applyFont="1" applyFill="1" applyBorder="1" applyAlignment="1">
      <alignment horizontal="center"/>
    </xf>
    <xf numFmtId="0" fontId="0" fillId="10" borderId="1" xfId="0" applyFill="1" applyBorder="1"/>
    <xf numFmtId="0" fontId="0" fillId="6" borderId="1" xfId="0" applyFill="1" applyBorder="1" applyAlignment="1">
      <alignment wrapText="1"/>
    </xf>
    <xf numFmtId="0" fontId="0" fillId="6" borderId="1" xfId="0" applyFill="1" applyBorder="1"/>
    <xf numFmtId="0" fontId="11" fillId="6" borderId="1" xfId="0" applyFont="1" applyFill="1" applyBorder="1" applyAlignment="1">
      <alignment horizontal="center"/>
    </xf>
    <xf numFmtId="0" fontId="0" fillId="11" borderId="1" xfId="0" applyFill="1" applyBorder="1"/>
    <xf numFmtId="0" fontId="11" fillId="11" borderId="1" xfId="0" applyFont="1" applyFill="1" applyBorder="1" applyAlignment="1">
      <alignment horizontal="center"/>
    </xf>
    <xf numFmtId="0" fontId="0" fillId="4" borderId="1" xfId="0" applyFill="1" applyBorder="1"/>
    <xf numFmtId="0" fontId="0" fillId="12" borderId="1" xfId="0" applyFill="1" applyBorder="1"/>
    <xf numFmtId="0" fontId="0" fillId="4" borderId="1" xfId="0" applyFill="1" applyBorder="1" applyAlignment="1">
      <alignment wrapText="1"/>
    </xf>
    <xf numFmtId="0" fontId="11" fillId="4" borderId="1" xfId="0" applyFont="1" applyFill="1" applyBorder="1" applyAlignment="1">
      <alignment horizontal="center"/>
    </xf>
    <xf numFmtId="0" fontId="12" fillId="0" borderId="0" xfId="0" applyFont="1" applyAlignment="1">
      <alignment horizontal="center" vertical="center"/>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0" fillId="13" borderId="1" xfId="0" applyFill="1" applyBorder="1"/>
    <xf numFmtId="17" fontId="12" fillId="0" borderId="0" xfId="0" applyNumberFormat="1" applyFont="1" applyAlignment="1">
      <alignment horizontal="center" vertical="center"/>
    </xf>
    <xf numFmtId="0" fontId="11" fillId="12" borderId="1" xfId="0" applyFont="1" applyFill="1" applyBorder="1" applyAlignment="1">
      <alignment horizontal="center"/>
    </xf>
    <xf numFmtId="0" fontId="0" fillId="14" borderId="1" xfId="0" applyFill="1" applyBorder="1"/>
    <xf numFmtId="0" fontId="6" fillId="0" borderId="0" xfId="0" applyFont="1" applyAlignment="1">
      <alignment horizontal="center"/>
    </xf>
    <xf numFmtId="0" fontId="13" fillId="4" borderId="0" xfId="0" applyFont="1" applyFill="1" applyAlignment="1">
      <alignment horizontal="center" vertical="center"/>
    </xf>
    <xf numFmtId="0" fontId="12" fillId="4" borderId="0" xfId="0" applyFont="1" applyFill="1" applyAlignment="1">
      <alignment horizontal="center" vertical="center" wrapText="1"/>
    </xf>
    <xf numFmtId="0" fontId="0" fillId="0" borderId="1" xfId="0" applyBorder="1" applyAlignment="1">
      <alignment vertical="center" wrapText="1"/>
    </xf>
    <xf numFmtId="0" fontId="0" fillId="0" borderId="25" xfId="0" applyBorder="1"/>
    <xf numFmtId="0" fontId="6" fillId="0" borderId="1" xfId="0" applyFont="1" applyBorder="1" applyAlignment="1">
      <alignment horizontal="center"/>
    </xf>
    <xf numFmtId="0" fontId="0" fillId="15" borderId="1" xfId="0" applyFill="1" applyBorder="1"/>
    <xf numFmtId="0" fontId="0" fillId="15" borderId="1" xfId="0" applyFill="1" applyBorder="1" applyAlignment="1">
      <alignment vertical="center" wrapText="1"/>
    </xf>
    <xf numFmtId="0" fontId="0" fillId="16" borderId="1" xfId="0" applyFill="1" applyBorder="1" applyAlignment="1">
      <alignment vertical="center" wrapText="1"/>
    </xf>
    <xf numFmtId="0" fontId="0" fillId="17" borderId="1" xfId="0" applyFill="1" applyBorder="1" applyAlignment="1">
      <alignment vertical="center" wrapText="1"/>
    </xf>
    <xf numFmtId="0" fontId="0" fillId="17" borderId="1" xfId="0" applyFill="1" applyBorder="1"/>
    <xf numFmtId="0" fontId="0" fillId="18" borderId="1" xfId="0" applyFill="1" applyBorder="1"/>
    <xf numFmtId="0" fontId="0" fillId="0" borderId="0" xfId="0" applyAlignment="1">
      <alignment horizontal="center"/>
    </xf>
    <xf numFmtId="0" fontId="0" fillId="19" borderId="1" xfId="0" applyFill="1" applyBorder="1"/>
    <xf numFmtId="0" fontId="5" fillId="20" borderId="27" xfId="0" applyFont="1" applyFill="1" applyBorder="1" applyAlignment="1">
      <alignment vertical="center" wrapText="1"/>
    </xf>
    <xf numFmtId="0" fontId="5" fillId="20" borderId="31" xfId="0" applyFont="1" applyFill="1" applyBorder="1" applyAlignment="1">
      <alignment vertical="center" wrapText="1"/>
    </xf>
    <xf numFmtId="0" fontId="3" fillId="22" borderId="10" xfId="0" applyFont="1" applyFill="1" applyBorder="1" applyAlignment="1">
      <alignment vertical="center" wrapText="1"/>
    </xf>
    <xf numFmtId="0" fontId="5" fillId="22" borderId="10" xfId="0" applyFont="1" applyFill="1" applyBorder="1" applyAlignment="1">
      <alignment vertical="center"/>
    </xf>
    <xf numFmtId="0" fontId="5" fillId="22" borderId="10" xfId="0" applyFont="1" applyFill="1" applyBorder="1" applyAlignment="1">
      <alignment vertical="center" wrapText="1"/>
    </xf>
    <xf numFmtId="0" fontId="5" fillId="21" borderId="10" xfId="0" applyFont="1" applyFill="1" applyBorder="1" applyAlignment="1">
      <alignment vertical="center" wrapText="1"/>
    </xf>
    <xf numFmtId="0" fontId="8" fillId="23" borderId="35" xfId="1" applyFill="1" applyBorder="1" applyAlignment="1">
      <alignment vertical="center"/>
    </xf>
    <xf numFmtId="0" fontId="14" fillId="8" borderId="32" xfId="1" applyFont="1" applyFill="1" applyBorder="1" applyAlignment="1">
      <alignment horizontal="center" vertical="center" wrapText="1"/>
    </xf>
    <xf numFmtId="9" fontId="14" fillId="8" borderId="32" xfId="1" applyNumberFormat="1" applyFont="1" applyFill="1" applyBorder="1" applyAlignment="1">
      <alignment horizontal="center" vertical="center" wrapText="1"/>
    </xf>
    <xf numFmtId="9" fontId="14" fillId="20" borderId="32" xfId="1" applyNumberFormat="1" applyFont="1" applyFill="1" applyBorder="1" applyAlignment="1">
      <alignment horizontal="center" vertical="center" wrapText="1"/>
    </xf>
    <xf numFmtId="0" fontId="14" fillId="8" borderId="30" xfId="1" applyFont="1" applyFill="1" applyBorder="1" applyAlignment="1">
      <alignment horizontal="center" vertical="center" wrapText="1"/>
    </xf>
    <xf numFmtId="0" fontId="16" fillId="24" borderId="37" xfId="1" applyFont="1" applyFill="1" applyBorder="1" applyAlignment="1">
      <alignment horizontal="center" vertical="center"/>
    </xf>
    <xf numFmtId="0" fontId="16" fillId="25" borderId="37" xfId="1" applyFont="1" applyFill="1" applyBorder="1" applyAlignment="1">
      <alignment horizontal="center" vertical="center"/>
    </xf>
    <xf numFmtId="0" fontId="16" fillId="4" borderId="37" xfId="1" applyFont="1" applyFill="1" applyBorder="1" applyAlignment="1">
      <alignment horizontal="center" vertical="center"/>
    </xf>
    <xf numFmtId="0" fontId="16" fillId="12" borderId="10" xfId="1" applyFont="1" applyFill="1" applyBorder="1" applyAlignment="1">
      <alignment horizontal="center" vertical="center"/>
    </xf>
    <xf numFmtId="0" fontId="17" fillId="8" borderId="37" xfId="1" applyFont="1" applyFill="1" applyBorder="1" applyAlignment="1">
      <alignment horizontal="center" vertical="center"/>
    </xf>
    <xf numFmtId="0" fontId="14" fillId="8" borderId="28" xfId="1" applyFont="1" applyFill="1" applyBorder="1" applyAlignment="1">
      <alignment horizontal="center" vertical="center" wrapText="1"/>
    </xf>
    <xf numFmtId="0" fontId="14" fillId="26" borderId="28" xfId="1" applyFont="1" applyFill="1" applyBorder="1" applyAlignment="1">
      <alignment horizontal="center" vertical="center" wrapText="1"/>
    </xf>
    <xf numFmtId="0" fontId="8" fillId="0" borderId="35" xfId="1" applyBorder="1" applyAlignment="1">
      <alignment vertical="center"/>
    </xf>
    <xf numFmtId="0" fontId="0" fillId="20" borderId="12" xfId="0" applyFill="1" applyBorder="1" applyAlignment="1">
      <alignment vertical="center" wrapText="1"/>
    </xf>
    <xf numFmtId="0" fontId="15" fillId="20" borderId="26" xfId="1" applyFont="1" applyFill="1" applyBorder="1" applyAlignment="1">
      <alignment horizontal="center" vertical="center"/>
    </xf>
    <xf numFmtId="0" fontId="18" fillId="27" borderId="1" xfId="1" applyFont="1" applyFill="1" applyBorder="1" applyAlignment="1">
      <alignment horizontal="center" vertical="center"/>
    </xf>
    <xf numFmtId="0" fontId="15" fillId="0" borderId="26" xfId="1" applyFont="1" applyBorder="1" applyAlignment="1">
      <alignment horizontal="center" vertical="center"/>
    </xf>
    <xf numFmtId="0" fontId="15" fillId="28" borderId="26" xfId="1" applyFont="1" applyFill="1" applyBorder="1" applyAlignment="1">
      <alignment horizontal="center" vertical="center"/>
    </xf>
    <xf numFmtId="0" fontId="8" fillId="28" borderId="26" xfId="1" applyFill="1" applyBorder="1" applyAlignment="1">
      <alignment horizontal="center" vertical="center"/>
    </xf>
    <xf numFmtId="0" fontId="8" fillId="20" borderId="26" xfId="1" applyFill="1" applyBorder="1" applyAlignment="1">
      <alignment horizontal="justify" vertical="center" wrapText="1"/>
    </xf>
    <xf numFmtId="0" fontId="8" fillId="26" borderId="26" xfId="1" applyFill="1" applyBorder="1" applyAlignment="1">
      <alignment horizontal="center" vertical="center"/>
    </xf>
    <xf numFmtId="164" fontId="8" fillId="0" borderId="26" xfId="1" applyNumberFormat="1" applyBorder="1" applyAlignment="1">
      <alignment horizontal="center" vertical="center"/>
    </xf>
    <xf numFmtId="0" fontId="8" fillId="28" borderId="26" xfId="1" applyFill="1" applyBorder="1" applyAlignment="1">
      <alignment vertical="center" wrapText="1"/>
    </xf>
    <xf numFmtId="0" fontId="15" fillId="28" borderId="1" xfId="1" applyFont="1" applyFill="1" applyBorder="1" applyAlignment="1">
      <alignment horizontal="center" vertical="center"/>
    </xf>
    <xf numFmtId="0" fontId="19" fillId="4" borderId="26" xfId="1" applyFont="1" applyFill="1" applyBorder="1" applyAlignment="1">
      <alignment vertical="center" wrapText="1"/>
    </xf>
    <xf numFmtId="0" fontId="8" fillId="26" borderId="26" xfId="1" applyFill="1" applyBorder="1" applyAlignment="1">
      <alignment horizontal="justify" vertical="center" wrapText="1"/>
    </xf>
    <xf numFmtId="0" fontId="20" fillId="0" borderId="27" xfId="1" applyFont="1" applyBorder="1"/>
    <xf numFmtId="0" fontId="20" fillId="0" borderId="23" xfId="1" applyFont="1" applyBorder="1" applyAlignment="1">
      <alignment wrapText="1"/>
    </xf>
    <xf numFmtId="0" fontId="20" fillId="0" borderId="23" xfId="1" applyFont="1" applyBorder="1"/>
    <xf numFmtId="0" fontId="20" fillId="0" borderId="0" xfId="1" applyFont="1"/>
    <xf numFmtId="0" fontId="20" fillId="0" borderId="0" xfId="1" applyFont="1" applyAlignment="1">
      <alignment wrapText="1"/>
    </xf>
    <xf numFmtId="0" fontId="21" fillId="0" borderId="0" xfId="1" applyFont="1"/>
    <xf numFmtId="0" fontId="8" fillId="23" borderId="38" xfId="1" applyFill="1" applyBorder="1"/>
    <xf numFmtId="0" fontId="8" fillId="23" borderId="35" xfId="1" applyFill="1" applyBorder="1"/>
    <xf numFmtId="0" fontId="8" fillId="23" borderId="0" xfId="1" applyFill="1" applyAlignment="1">
      <alignment wrapText="1"/>
    </xf>
    <xf numFmtId="0" fontId="8" fillId="23" borderId="0" xfId="1" applyFill="1"/>
    <xf numFmtId="0" fontId="8" fillId="23" borderId="31" xfId="1" applyFill="1" applyBorder="1"/>
    <xf numFmtId="0" fontId="23" fillId="2" borderId="8" xfId="0" applyFont="1" applyFill="1" applyBorder="1" applyAlignment="1">
      <alignment vertical="center"/>
    </xf>
    <xf numFmtId="0" fontId="23" fillId="2" borderId="10" xfId="0" applyFont="1" applyFill="1" applyBorder="1" applyAlignment="1">
      <alignment vertical="center"/>
    </xf>
    <xf numFmtId="0" fontId="23" fillId="2" borderId="9" xfId="0" applyFont="1" applyFill="1" applyBorder="1" applyAlignment="1">
      <alignment vertical="center"/>
    </xf>
    <xf numFmtId="0" fontId="24" fillId="23" borderId="0" xfId="1" applyFont="1" applyFill="1" applyAlignment="1">
      <alignment wrapText="1"/>
    </xf>
    <xf numFmtId="0" fontId="6" fillId="0" borderId="23" xfId="1" applyFont="1" applyBorder="1" applyAlignment="1">
      <alignment horizontal="center"/>
    </xf>
    <xf numFmtId="0" fontId="25" fillId="14" borderId="0" xfId="0" applyFont="1" applyFill="1" applyAlignment="1">
      <alignment horizontal="center"/>
    </xf>
    <xf numFmtId="0" fontId="26" fillId="0" borderId="0" xfId="0" applyFont="1"/>
    <xf numFmtId="0" fontId="26" fillId="0" borderId="0" xfId="0" applyFont="1" applyAlignment="1">
      <alignment horizontal="center"/>
    </xf>
    <xf numFmtId="0" fontId="0" fillId="10" borderId="0" xfId="0" applyFill="1" applyAlignment="1">
      <alignment horizontal="center"/>
    </xf>
    <xf numFmtId="0" fontId="6" fillId="16" borderId="0" xfId="0" applyFont="1" applyFill="1" applyAlignment="1">
      <alignment horizontal="center"/>
    </xf>
    <xf numFmtId="0" fontId="0" fillId="0" borderId="18" xfId="0" applyBorder="1" applyAlignment="1">
      <alignment horizontal="center"/>
    </xf>
    <xf numFmtId="0" fontId="27" fillId="31" borderId="0" xfId="0" applyFont="1" applyFill="1" applyAlignment="1">
      <alignment vertical="center" wrapText="1"/>
    </xf>
    <xf numFmtId="0" fontId="27" fillId="31" borderId="0" xfId="0" applyFont="1" applyFill="1" applyAlignment="1">
      <alignment horizontal="center" vertical="center"/>
    </xf>
    <xf numFmtId="0" fontId="27" fillId="31" borderId="0" xfId="0" applyFont="1" applyFill="1" applyAlignment="1">
      <alignment vertical="center"/>
    </xf>
    <xf numFmtId="0" fontId="0" fillId="10" borderId="5" xfId="0" applyFill="1" applyBorder="1"/>
    <xf numFmtId="0" fontId="0" fillId="9" borderId="25" xfId="0" applyFill="1" applyBorder="1"/>
    <xf numFmtId="0" fontId="0" fillId="9" borderId="5" xfId="0" applyFill="1" applyBorder="1"/>
    <xf numFmtId="0" fontId="0" fillId="9" borderId="0" xfId="0" applyFill="1"/>
    <xf numFmtId="0" fontId="0" fillId="9" borderId="0" xfId="0" applyFill="1" applyAlignment="1">
      <alignment horizontal="center" wrapText="1"/>
    </xf>
    <xf numFmtId="0" fontId="0" fillId="6" borderId="0" xfId="0" applyFill="1"/>
    <xf numFmtId="0" fontId="0" fillId="0" borderId="15" xfId="0" applyBorder="1" applyAlignment="1">
      <alignment vertical="center" wrapText="1"/>
    </xf>
    <xf numFmtId="0" fontId="15" fillId="0" borderId="1" xfId="1" applyFont="1" applyBorder="1" applyAlignment="1">
      <alignment horizontal="center" vertical="center"/>
    </xf>
    <xf numFmtId="14" fontId="15" fillId="28" borderId="26" xfId="1" applyNumberFormat="1" applyFont="1" applyFill="1" applyBorder="1" applyAlignment="1">
      <alignment horizontal="center" vertical="center"/>
    </xf>
    <xf numFmtId="0" fontId="8" fillId="32" borderId="26" xfId="1" applyFill="1" applyBorder="1" applyAlignment="1">
      <alignment vertical="center" wrapText="1"/>
    </xf>
    <xf numFmtId="0" fontId="8" fillId="0" borderId="26" xfId="1" applyBorder="1" applyAlignment="1">
      <alignment vertical="center" wrapText="1"/>
    </xf>
    <xf numFmtId="0" fontId="19" fillId="14" borderId="26" xfId="1" applyFont="1" applyFill="1" applyBorder="1" applyAlignment="1">
      <alignment vertical="center" wrapText="1"/>
    </xf>
    <xf numFmtId="0" fontId="8" fillId="14" borderId="26" xfId="1" applyFill="1" applyBorder="1" applyAlignment="1">
      <alignment vertical="center" wrapText="1"/>
    </xf>
    <xf numFmtId="0" fontId="0" fillId="0" borderId="1" xfId="0" applyBorder="1" applyAlignment="1">
      <alignment wrapText="1"/>
    </xf>
    <xf numFmtId="0" fontId="0" fillId="14" borderId="0" xfId="0" applyFill="1"/>
    <xf numFmtId="0" fontId="11" fillId="14" borderId="0" xfId="0" applyFont="1" applyFill="1" applyAlignment="1">
      <alignment horizontal="center"/>
    </xf>
    <xf numFmtId="0" fontId="0" fillId="2" borderId="9" xfId="0" applyFill="1" applyBorder="1" applyAlignment="1">
      <alignment horizontal="center"/>
    </xf>
    <xf numFmtId="0" fontId="0" fillId="33" borderId="1" xfId="0" applyFill="1" applyBorder="1"/>
    <xf numFmtId="0" fontId="10" fillId="33" borderId="1" xfId="0" applyFont="1" applyFill="1" applyBorder="1" applyAlignment="1">
      <alignment vertical="center" wrapText="1"/>
    </xf>
    <xf numFmtId="0" fontId="11" fillId="33" borderId="1" xfId="0" applyFont="1" applyFill="1" applyBorder="1" applyAlignment="1">
      <alignment horizontal="center"/>
    </xf>
    <xf numFmtId="0" fontId="0" fillId="0" borderId="15" xfId="0" applyBorder="1" applyAlignment="1">
      <alignment horizontal="center"/>
    </xf>
    <xf numFmtId="9" fontId="0" fillId="0" borderId="1" xfId="2" applyFont="1" applyBorder="1" applyAlignment="1">
      <alignment horizontal="center"/>
    </xf>
    <xf numFmtId="0" fontId="0" fillId="10" borderId="1" xfId="0" applyFill="1" applyBorder="1" applyAlignment="1">
      <alignment horizontal="center"/>
    </xf>
    <xf numFmtId="0" fontId="0" fillId="10" borderId="16" xfId="0" applyFill="1" applyBorder="1" applyAlignment="1">
      <alignment horizontal="center"/>
    </xf>
    <xf numFmtId="0" fontId="0" fillId="0" borderId="1" xfId="0" applyBorder="1" applyAlignment="1">
      <alignment horizontal="center" wrapText="1"/>
    </xf>
    <xf numFmtId="0" fontId="10" fillId="33" borderId="1" xfId="0" applyFont="1" applyFill="1" applyBorder="1" applyAlignment="1">
      <alignment horizontal="left" vertical="center" wrapText="1"/>
    </xf>
    <xf numFmtId="0" fontId="0" fillId="33" borderId="1" xfId="0" applyFill="1" applyBorder="1" applyAlignment="1">
      <alignment wrapText="1"/>
    </xf>
    <xf numFmtId="0" fontId="0" fillId="2" borderId="0" xfId="0" applyFill="1" applyAlignment="1">
      <alignment horizontal="center"/>
    </xf>
    <xf numFmtId="0" fontId="0" fillId="2" borderId="1" xfId="0" applyFill="1" applyBorder="1" applyAlignment="1">
      <alignment horizont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vertical="center"/>
    </xf>
    <xf numFmtId="0" fontId="0" fillId="0" borderId="13" xfId="0" applyBorder="1" applyAlignment="1">
      <alignment horizontal="center"/>
    </xf>
    <xf numFmtId="0" fontId="0" fillId="0" borderId="13" xfId="0" applyBorder="1" applyAlignment="1">
      <alignment wrapText="1"/>
    </xf>
    <xf numFmtId="0" fontId="0" fillId="0" borderId="14" xfId="0" applyBorder="1" applyAlignment="1">
      <alignment horizontal="center"/>
    </xf>
    <xf numFmtId="0" fontId="30" fillId="2" borderId="1" xfId="0" applyFont="1" applyFill="1" applyBorder="1" applyAlignment="1">
      <alignment horizontal="center"/>
    </xf>
    <xf numFmtId="0" fontId="31" fillId="2" borderId="0" xfId="0" applyFont="1" applyFill="1" applyAlignment="1">
      <alignment horizontal="left" vertical="center"/>
    </xf>
    <xf numFmtId="0" fontId="0" fillId="14" borderId="24" xfId="0" applyFill="1" applyBorder="1"/>
    <xf numFmtId="0" fontId="32" fillId="0" borderId="35" xfId="1" applyFont="1" applyBorder="1" applyAlignment="1">
      <alignment horizontal="center" vertical="center"/>
    </xf>
    <xf numFmtId="0" fontId="0" fillId="0" borderId="12" xfId="0" applyBorder="1" applyAlignment="1">
      <alignment horizontal="center"/>
    </xf>
    <xf numFmtId="0" fontId="1" fillId="3" borderId="13"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0" fillId="0" borderId="1" xfId="0" applyBorder="1" applyAlignment="1">
      <alignment horizontal="left" wrapText="1"/>
    </xf>
    <xf numFmtId="0" fontId="1" fillId="3" borderId="1" xfId="0" applyFont="1" applyFill="1" applyBorder="1" applyAlignment="1">
      <alignment horizontal="left" vertical="center" wrapText="1"/>
    </xf>
    <xf numFmtId="0" fontId="0" fillId="2" borderId="0" xfId="0" applyFill="1" applyAlignment="1">
      <alignment horizontal="left" wrapText="1"/>
    </xf>
    <xf numFmtId="0" fontId="0" fillId="2" borderId="1" xfId="0" applyFill="1" applyBorder="1" applyAlignment="1">
      <alignment horizontal="left" wrapText="1"/>
    </xf>
    <xf numFmtId="0" fontId="6" fillId="2" borderId="1" xfId="0" applyFont="1" applyFill="1" applyBorder="1" applyAlignment="1">
      <alignment horizontal="left" wrapText="1"/>
    </xf>
    <xf numFmtId="0" fontId="0" fillId="0" borderId="0" xfId="0" applyAlignment="1">
      <alignment horizontal="left" wrapText="1"/>
    </xf>
    <xf numFmtId="0" fontId="0" fillId="0" borderId="17" xfId="0" applyBorder="1" applyAlignment="1">
      <alignment horizontal="center"/>
    </xf>
    <xf numFmtId="0" fontId="0" fillId="0" borderId="18" xfId="0" applyBorder="1" applyAlignment="1">
      <alignment horizontal="left" wrapText="1"/>
    </xf>
    <xf numFmtId="0" fontId="0" fillId="10" borderId="19" xfId="0" applyFill="1" applyBorder="1" applyAlignment="1">
      <alignment horizontal="center"/>
    </xf>
    <xf numFmtId="0" fontId="6" fillId="0" borderId="0" xfId="0" applyFont="1" applyAlignment="1">
      <alignment vertical="center"/>
    </xf>
    <xf numFmtId="0" fontId="6" fillId="2" borderId="0" xfId="0" applyFont="1" applyFill="1" applyAlignment="1">
      <alignment vertical="center"/>
    </xf>
    <xf numFmtId="0" fontId="33" fillId="28" borderId="12" xfId="0" applyFont="1" applyFill="1" applyBorder="1" applyAlignment="1">
      <alignment horizontal="left" vertical="center" wrapText="1"/>
    </xf>
    <xf numFmtId="0" fontId="33" fillId="28" borderId="45" xfId="0" applyFont="1" applyFill="1" applyBorder="1" applyAlignment="1">
      <alignment vertical="center" wrapText="1"/>
    </xf>
    <xf numFmtId="0" fontId="33" fillId="28" borderId="46" xfId="0" applyFont="1" applyFill="1" applyBorder="1" applyAlignment="1">
      <alignment vertical="center"/>
    </xf>
    <xf numFmtId="0" fontId="33" fillId="28" borderId="13" xfId="0" applyFont="1" applyFill="1" applyBorder="1" applyAlignment="1">
      <alignment horizontal="center" vertical="center" wrapText="1"/>
    </xf>
    <xf numFmtId="14" fontId="3" fillId="0" borderId="17" xfId="0" applyNumberFormat="1" applyFont="1" applyBorder="1" applyAlignment="1">
      <alignment horizontal="left" vertical="center" wrapText="1"/>
    </xf>
    <xf numFmtId="0" fontId="3" fillId="0" borderId="18" xfId="0" applyFont="1" applyBorder="1" applyAlignment="1">
      <alignment horizontal="center" vertical="center" wrapText="1"/>
    </xf>
    <xf numFmtId="0" fontId="11" fillId="2" borderId="0" xfId="0" applyFont="1" applyFill="1"/>
    <xf numFmtId="0" fontId="9" fillId="3" borderId="13"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9" fillId="3" borderId="1" xfId="0" applyFont="1" applyFill="1" applyBorder="1" applyAlignment="1">
      <alignment horizontal="center" vertical="center" wrapText="1"/>
    </xf>
    <xf numFmtId="0" fontId="11" fillId="2" borderId="1" xfId="0" applyFont="1" applyFill="1" applyBorder="1" applyAlignment="1">
      <alignment horizontal="center"/>
    </xf>
    <xf numFmtId="0" fontId="34" fillId="28" borderId="46" xfId="0" applyFont="1" applyFill="1" applyBorder="1" applyAlignment="1">
      <alignment vertical="center"/>
    </xf>
    <xf numFmtId="0" fontId="11" fillId="0" borderId="0" xfId="0" applyFont="1"/>
    <xf numFmtId="0" fontId="0" fillId="34" borderId="1" xfId="0" applyFill="1" applyBorder="1" applyAlignment="1">
      <alignment horizontal="center"/>
    </xf>
    <xf numFmtId="0" fontId="6" fillId="2" borderId="0" xfId="0" applyFont="1" applyFill="1" applyAlignment="1">
      <alignment horizontal="center" vertical="center"/>
    </xf>
    <xf numFmtId="0" fontId="6" fillId="10" borderId="1" xfId="0" applyFont="1" applyFill="1" applyBorder="1" applyAlignment="1">
      <alignment horizontal="center"/>
    </xf>
    <xf numFmtId="0" fontId="0" fillId="2" borderId="0" xfId="0" applyFill="1" applyAlignment="1">
      <alignment horizontal="center" vertical="center"/>
    </xf>
    <xf numFmtId="0" fontId="0" fillId="2" borderId="0" xfId="0" applyFill="1" applyAlignment="1">
      <alignment horizontal="center" vertical="center" wrapText="1"/>
    </xf>
    <xf numFmtId="0" fontId="35" fillId="2" borderId="0" xfId="0" applyFont="1" applyFill="1"/>
    <xf numFmtId="0" fontId="6" fillId="10" borderId="13" xfId="0" applyFont="1" applyFill="1" applyBorder="1" applyAlignment="1">
      <alignment horizontal="center"/>
    </xf>
    <xf numFmtId="9" fontId="0" fillId="2" borderId="1" xfId="0" applyNumberFormat="1" applyFill="1" applyBorder="1" applyAlignment="1">
      <alignment horizontal="center"/>
    </xf>
    <xf numFmtId="9" fontId="6" fillId="2" borderId="1" xfId="0" applyNumberFormat="1" applyFont="1" applyFill="1" applyBorder="1" applyAlignment="1">
      <alignment horizontal="center"/>
    </xf>
    <xf numFmtId="0" fontId="33" fillId="28" borderId="46" xfId="0" applyFont="1" applyFill="1" applyBorder="1" applyAlignment="1">
      <alignment horizontal="center" vertical="center"/>
    </xf>
    <xf numFmtId="0" fontId="6" fillId="12" borderId="13" xfId="0" applyFont="1" applyFill="1" applyBorder="1" applyAlignment="1">
      <alignment horizontal="center"/>
    </xf>
    <xf numFmtId="0" fontId="6" fillId="12" borderId="1" xfId="0" applyFont="1" applyFill="1" applyBorder="1" applyAlignment="1">
      <alignment horizontal="center"/>
    </xf>
    <xf numFmtId="0" fontId="0" fillId="12" borderId="1" xfId="0" applyFill="1" applyBorder="1" applyAlignment="1">
      <alignment horizontal="center"/>
    </xf>
    <xf numFmtId="0" fontId="0" fillId="12" borderId="16" xfId="0" applyFill="1" applyBorder="1" applyAlignment="1">
      <alignment horizontal="center"/>
    </xf>
    <xf numFmtId="0" fontId="0" fillId="35" borderId="1" xfId="0" applyFill="1" applyBorder="1" applyAlignment="1">
      <alignment horizontal="center"/>
    </xf>
    <xf numFmtId="0" fontId="0" fillId="35" borderId="16" xfId="0" applyFill="1" applyBorder="1" applyAlignment="1">
      <alignment horizontal="center"/>
    </xf>
    <xf numFmtId="0" fontId="6" fillId="12" borderId="1" xfId="0" applyFont="1" applyFill="1" applyBorder="1" applyAlignment="1">
      <alignment horizontal="center" vertical="center"/>
    </xf>
    <xf numFmtId="0" fontId="6" fillId="10" borderId="1" xfId="0" applyFont="1" applyFill="1" applyBorder="1" applyAlignment="1">
      <alignment horizontal="center" wrapText="1"/>
    </xf>
    <xf numFmtId="0" fontId="6" fillId="24" borderId="1" xfId="0" applyFont="1" applyFill="1" applyBorder="1" applyAlignment="1">
      <alignment horizontal="center" wrapText="1"/>
    </xf>
    <xf numFmtId="0" fontId="6" fillId="4" borderId="1" xfId="0" applyFont="1" applyFill="1" applyBorder="1" applyAlignment="1">
      <alignment horizontal="center"/>
    </xf>
    <xf numFmtId="9" fontId="0" fillId="0" borderId="1" xfId="0" applyNumberFormat="1" applyBorder="1" applyAlignment="1">
      <alignment horizontal="center"/>
    </xf>
    <xf numFmtId="9" fontId="0" fillId="0" borderId="49" xfId="0" applyNumberFormat="1" applyBorder="1" applyAlignment="1">
      <alignment vertical="center"/>
    </xf>
    <xf numFmtId="0" fontId="11" fillId="0" borderId="45" xfId="0" applyFont="1" applyBorder="1" applyAlignment="1">
      <alignment horizontal="center" vertical="center"/>
    </xf>
    <xf numFmtId="0" fontId="0" fillId="0" borderId="2" xfId="0" applyBorder="1" applyAlignment="1">
      <alignment horizontal="center"/>
    </xf>
    <xf numFmtId="0" fontId="0" fillId="0" borderId="50" xfId="0" applyBorder="1" applyAlignment="1">
      <alignment horizontal="left" wrapText="1"/>
    </xf>
    <xf numFmtId="0" fontId="0" fillId="0" borderId="51" xfId="0" applyBorder="1" applyAlignment="1">
      <alignment horizontal="left" wrapText="1"/>
    </xf>
    <xf numFmtId="0" fontId="0" fillId="0" borderId="2" xfId="0" applyBorder="1" applyAlignment="1">
      <alignment horizontal="center" vertical="center"/>
    </xf>
    <xf numFmtId="9" fontId="0" fillId="0" borderId="52" xfId="0" applyNumberFormat="1" applyBorder="1" applyAlignment="1">
      <alignment vertical="center"/>
    </xf>
    <xf numFmtId="0" fontId="6" fillId="0" borderId="13" xfId="0" applyFont="1" applyBorder="1" applyAlignment="1">
      <alignment horizontal="center"/>
    </xf>
    <xf numFmtId="0" fontId="0" fillId="11" borderId="1" xfId="0" applyFill="1" applyBorder="1" applyAlignment="1">
      <alignment horizontal="center"/>
    </xf>
    <xf numFmtId="0" fontId="11" fillId="11" borderId="1" xfId="0" applyFont="1" applyFill="1" applyBorder="1" applyAlignment="1">
      <alignment horizontal="center" vertical="center"/>
    </xf>
    <xf numFmtId="0" fontId="0" fillId="11" borderId="2" xfId="0" applyFill="1" applyBorder="1" applyAlignment="1">
      <alignment horizontal="center"/>
    </xf>
    <xf numFmtId="9" fontId="0" fillId="11" borderId="49" xfId="0" applyNumberFormat="1" applyFill="1" applyBorder="1" applyAlignment="1">
      <alignment vertical="center"/>
    </xf>
    <xf numFmtId="0" fontId="0" fillId="11" borderId="51" xfId="0" applyFill="1" applyBorder="1" applyAlignment="1">
      <alignment horizontal="left" wrapText="1"/>
    </xf>
    <xf numFmtId="0" fontId="0" fillId="11" borderId="1" xfId="0" applyFill="1" applyBorder="1" applyAlignment="1">
      <alignment wrapText="1"/>
    </xf>
    <xf numFmtId="9" fontId="0" fillId="11" borderId="1" xfId="2" applyFont="1" applyFill="1" applyBorder="1" applyAlignment="1">
      <alignment horizontal="center"/>
    </xf>
    <xf numFmtId="0" fontId="0" fillId="11" borderId="1" xfId="0" applyFill="1" applyBorder="1" applyAlignment="1">
      <alignment horizontal="left" wrapText="1"/>
    </xf>
    <xf numFmtId="0" fontId="0" fillId="24" borderId="1" xfId="0" applyFill="1" applyBorder="1" applyAlignment="1">
      <alignment horizontal="center"/>
    </xf>
    <xf numFmtId="0" fontId="6" fillId="2" borderId="0" xfId="0" applyFont="1" applyFill="1" applyAlignment="1">
      <alignment horizontal="center" vertical="center" wrapText="1"/>
    </xf>
    <xf numFmtId="0" fontId="33" fillId="28" borderId="13" xfId="0" applyFont="1" applyFill="1" applyBorder="1" applyAlignment="1">
      <alignment horizontal="center" vertical="center" wrapText="1"/>
    </xf>
    <xf numFmtId="0" fontId="33" fillId="28" borderId="14" xfId="0" applyFont="1" applyFill="1" applyBorder="1" applyAlignment="1">
      <alignment horizontal="center" vertical="center" wrapText="1"/>
    </xf>
    <xf numFmtId="0" fontId="3" fillId="0" borderId="47" xfId="0" applyFont="1" applyBorder="1" applyAlignment="1">
      <alignment horizontal="left" vertical="center"/>
    </xf>
    <xf numFmtId="0" fontId="3" fillId="0" borderId="21" xfId="0" applyFont="1" applyBorder="1" applyAlignment="1">
      <alignment horizontal="left" vertical="center"/>
    </xf>
    <xf numFmtId="0" fontId="3" fillId="0" borderId="48" xfId="0" applyFont="1" applyBorder="1" applyAlignment="1">
      <alignment horizontal="lef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9" fillId="3" borderId="2" xfId="0" applyFont="1" applyFill="1" applyBorder="1" applyAlignment="1">
      <alignment horizontal="center"/>
    </xf>
    <xf numFmtId="0" fontId="9" fillId="3" borderId="11" xfId="0" applyFont="1"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1" fillId="7" borderId="0" xfId="0" applyFont="1" applyFill="1" applyAlignment="1">
      <alignment horizontal="center" vertical="center"/>
    </xf>
    <xf numFmtId="0" fontId="1" fillId="5" borderId="0" xfId="0" applyFont="1" applyFill="1" applyAlignment="1">
      <alignment horizontal="center" wrapText="1"/>
    </xf>
    <xf numFmtId="0" fontId="1" fillId="3" borderId="23" xfId="0" applyFont="1" applyFill="1" applyBorder="1" applyAlignment="1">
      <alignment horizontal="center" vertical="center" wrapText="1"/>
    </xf>
    <xf numFmtId="0" fontId="1" fillId="5" borderId="0" xfId="0" applyFont="1" applyFill="1" applyAlignment="1">
      <alignment horizont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9" fillId="2" borderId="8" xfId="0" applyFont="1" applyFill="1" applyBorder="1" applyAlignment="1">
      <alignment horizontal="left" vertical="center" wrapText="1"/>
    </xf>
    <xf numFmtId="0" fontId="29" fillId="2" borderId="10" xfId="0" applyFont="1" applyFill="1" applyBorder="1" applyAlignment="1">
      <alignment horizontal="left" vertical="center"/>
    </xf>
    <xf numFmtId="0" fontId="29" fillId="2" borderId="9" xfId="0" applyFont="1" applyFill="1" applyBorder="1" applyAlignment="1">
      <alignment horizontal="left" vertical="center"/>
    </xf>
    <xf numFmtId="165" fontId="1" fillId="30" borderId="39" xfId="1" applyNumberFormat="1" applyFont="1" applyFill="1" applyBorder="1" applyAlignment="1">
      <alignment horizontal="center"/>
    </xf>
    <xf numFmtId="165" fontId="1" fillId="30" borderId="36" xfId="1" applyNumberFormat="1" applyFont="1" applyFill="1" applyBorder="1" applyAlignment="1">
      <alignment horizontal="center"/>
    </xf>
    <xf numFmtId="0" fontId="5" fillId="8" borderId="33" xfId="0" applyFont="1" applyFill="1" applyBorder="1" applyAlignment="1">
      <alignment horizontal="center" vertical="center" wrapText="1"/>
    </xf>
    <xf numFmtId="0" fontId="3" fillId="21" borderId="34" xfId="0" applyFont="1" applyFill="1" applyBorder="1" applyAlignment="1">
      <alignment horizontal="center" vertical="center" wrapText="1"/>
    </xf>
    <xf numFmtId="0" fontId="3" fillId="21" borderId="10" xfId="0" applyFont="1" applyFill="1" applyBorder="1" applyAlignment="1">
      <alignment horizontal="center" vertical="center" wrapText="1"/>
    </xf>
    <xf numFmtId="0" fontId="15" fillId="8" borderId="8" xfId="1" applyFont="1" applyFill="1" applyBorder="1" applyAlignment="1">
      <alignment horizontal="center" vertical="center"/>
    </xf>
    <xf numFmtId="0" fontId="15" fillId="8" borderId="10" xfId="1" applyFont="1" applyFill="1" applyBorder="1" applyAlignment="1">
      <alignment horizontal="center" vertical="center"/>
    </xf>
    <xf numFmtId="0" fontId="15" fillId="8" borderId="9" xfId="1" applyFont="1" applyFill="1" applyBorder="1" applyAlignment="1">
      <alignment horizontal="center" vertical="center"/>
    </xf>
    <xf numFmtId="0" fontId="4" fillId="29" borderId="38" xfId="1" applyFont="1" applyFill="1" applyBorder="1" applyAlignment="1">
      <alignment horizontal="center" vertical="center" wrapText="1"/>
    </xf>
    <xf numFmtId="0" fontId="4" fillId="29" borderId="39" xfId="1" applyFont="1" applyFill="1" applyBorder="1" applyAlignment="1">
      <alignment horizontal="center" vertical="center" wrapText="1"/>
    </xf>
    <xf numFmtId="0" fontId="4" fillId="29" borderId="36" xfId="1" applyFont="1" applyFill="1" applyBorder="1" applyAlignment="1">
      <alignment horizontal="center" vertical="center" wrapText="1"/>
    </xf>
    <xf numFmtId="0" fontId="4" fillId="29" borderId="27" xfId="1" applyFont="1" applyFill="1" applyBorder="1" applyAlignment="1">
      <alignment horizontal="center" vertical="center" wrapText="1"/>
    </xf>
    <xf numFmtId="0" fontId="4" fillId="29" borderId="23" xfId="1" applyFont="1" applyFill="1" applyBorder="1" applyAlignment="1">
      <alignment horizontal="center" vertical="center" wrapText="1"/>
    </xf>
    <xf numFmtId="0" fontId="4" fillId="29" borderId="29" xfId="1" applyFont="1" applyFill="1" applyBorder="1" applyAlignment="1">
      <alignment horizontal="center" vertical="center" wrapText="1"/>
    </xf>
    <xf numFmtId="0" fontId="22" fillId="23" borderId="38" xfId="1" applyFont="1" applyFill="1" applyBorder="1" applyAlignment="1">
      <alignment horizontal="center" vertical="center"/>
    </xf>
    <xf numFmtId="0" fontId="22" fillId="23" borderId="39" xfId="1" applyFont="1" applyFill="1" applyBorder="1" applyAlignment="1">
      <alignment horizontal="center" vertical="center"/>
    </xf>
    <xf numFmtId="0" fontId="22" fillId="23" borderId="36" xfId="1" applyFont="1" applyFill="1" applyBorder="1" applyAlignment="1">
      <alignment horizontal="center" vertical="center"/>
    </xf>
    <xf numFmtId="0" fontId="22" fillId="23" borderId="35" xfId="1" applyFont="1" applyFill="1" applyBorder="1" applyAlignment="1">
      <alignment horizontal="center" vertical="center"/>
    </xf>
    <xf numFmtId="0" fontId="22" fillId="23" borderId="0" xfId="1" applyFont="1" applyFill="1" applyAlignment="1">
      <alignment horizontal="center" vertical="center"/>
    </xf>
    <xf numFmtId="0" fontId="22" fillId="23" borderId="31" xfId="1" applyFont="1" applyFill="1" applyBorder="1" applyAlignment="1">
      <alignment horizontal="center" vertical="center"/>
    </xf>
    <xf numFmtId="0" fontId="3" fillId="0" borderId="4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left" vertical="center" wrapText="1"/>
    </xf>
    <xf numFmtId="0" fontId="3" fillId="0" borderId="41" xfId="0" applyFont="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 xfId="0" applyBorder="1" applyAlignment="1">
      <alignment horizontal="center" vertical="center" wrapText="1"/>
    </xf>
  </cellXfs>
  <cellStyles count="3">
    <cellStyle name="Normal" xfId="0" builtinId="0"/>
    <cellStyle name="Normal 3" xfId="1" xr:uid="{9C1792D5-5463-40CF-8696-A7810D6379D0}"/>
    <cellStyle name="Porcentaje" xfId="2" builtinId="5"/>
  </cellStyles>
  <dxfs count="1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s>
  <tableStyles count="1" defaultTableStyle="TableStyleMedium2" defaultPivotStyle="PivotStyleLight16">
    <tableStyle name="Invisible" pivot="0" table="0" count="0" xr9:uid="{13CCC41D-A601-4B2F-8214-05484D88DA29}"/>
  </tableStyles>
  <colors>
    <mruColors>
      <color rgb="FFDDDDFF"/>
      <color rgb="FF50E2FA"/>
      <color rgb="FF4E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1007331</xdr:colOff>
      <xdr:row>3</xdr:row>
      <xdr:rowOff>171090</xdr:rowOff>
    </xdr:to>
    <xdr:pic>
      <xdr:nvPicPr>
        <xdr:cNvPr id="2" name="Imagen 1">
          <a:extLst>
            <a:ext uri="{FF2B5EF4-FFF2-40B4-BE49-F238E27FC236}">
              <a16:creationId xmlns:a16="http://schemas.microsoft.com/office/drawing/2014/main" id="{BF0DCDC3-6B71-46FC-977B-F00C07E30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0"/>
          <a:ext cx="746346" cy="921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cobar\Desktop\Gesti&#243;n%20proceso%20Evaluaci&#243;n\PAAI\PAAI%202025\PRIORIZACION%20AUDITORIAS%202024.xlsx" TargetMode="External"/><Relationship Id="rId1" Type="http://schemas.openxmlformats.org/officeDocument/2006/relationships/externalLinkPath" Target="file:///C:\Users\jescobar\Desktop\Gesti&#243;n%20proceso%20Evaluaci&#243;n\PAAI\PAAI%202025\PRIORIZACION%20AUDITORIA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ientaciones Grales."/>
      <sheetName val="Parametros"/>
      <sheetName val="Priorización A"/>
      <sheetName val="Priorización B"/>
      <sheetName val="Notas"/>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row r="62">
          <cell r="B62" t="str">
            <v>Bajo</v>
          </cell>
          <cell r="C62" t="str">
            <v>No auditar</v>
          </cell>
        </row>
        <row r="63">
          <cell r="B63" t="str">
            <v>Bajo (Priorizado)</v>
          </cell>
          <cell r="C63" t="str">
            <v>Cada 4 años</v>
          </cell>
        </row>
        <row r="64">
          <cell r="B64" t="str">
            <v>Moderado</v>
          </cell>
          <cell r="C64" t="str">
            <v>Cada 3 años</v>
          </cell>
        </row>
        <row r="65">
          <cell r="B65" t="str">
            <v>Alto</v>
          </cell>
          <cell r="C65" t="str">
            <v>Cada 2 años</v>
          </cell>
        </row>
        <row r="66">
          <cell r="B66" t="str">
            <v>Extremo</v>
          </cell>
          <cell r="C66" t="str">
            <v>Cada año</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0E3A0-ED32-4FD5-8017-7343A271D931}">
  <sheetPr filterMode="1">
    <pageSetUpPr fitToPage="1"/>
  </sheetPr>
  <dimension ref="A1:AJ788"/>
  <sheetViews>
    <sheetView tabSelected="1" zoomScaleNormal="100" workbookViewId="0">
      <selection activeCell="C15" sqref="C15"/>
    </sheetView>
  </sheetViews>
  <sheetFormatPr baseColWidth="10" defaultColWidth="11.42578125" defaultRowHeight="15.75" x14ac:dyDescent="0.25"/>
  <cols>
    <col min="1" max="1" width="10.5703125" customWidth="1"/>
    <col min="2" max="2" width="22.28515625" customWidth="1"/>
    <col min="3" max="3" width="78.140625" customWidth="1"/>
    <col min="4" max="4" width="16.7109375" style="56" customWidth="1"/>
    <col min="5" max="5" width="9.7109375" style="184" customWidth="1"/>
    <col min="6" max="7" width="11.42578125" style="56" customWidth="1"/>
    <col min="8" max="8" width="24" style="163" customWidth="1"/>
    <col min="9" max="10" width="5.7109375" customWidth="1"/>
    <col min="11" max="11" width="8.5703125" customWidth="1"/>
    <col min="12" max="20" width="5.7109375" customWidth="1"/>
    <col min="21" max="21" width="11.5703125" style="142"/>
    <col min="22" max="22" width="11.5703125" style="1"/>
    <col min="23" max="23" width="13.28515625" style="142" customWidth="1"/>
    <col min="24" max="25" width="11.5703125" style="142"/>
    <col min="26" max="36" width="11.5703125" style="1"/>
  </cols>
  <sheetData>
    <row r="1" spans="1:20" ht="14.65" customHeight="1" x14ac:dyDescent="0.25">
      <c r="A1" s="231"/>
      <c r="B1" s="231"/>
      <c r="C1" s="234" t="s">
        <v>0</v>
      </c>
      <c r="D1" s="235"/>
      <c r="E1" s="235"/>
      <c r="F1" s="235"/>
      <c r="G1" s="235"/>
      <c r="H1" s="235"/>
      <c r="I1" s="235"/>
      <c r="J1" s="235"/>
      <c r="K1" s="235"/>
      <c r="L1" s="235"/>
      <c r="M1" s="235"/>
      <c r="N1" s="235"/>
      <c r="O1" s="235"/>
      <c r="P1" s="232" t="s">
        <v>1</v>
      </c>
      <c r="Q1" s="232"/>
      <c r="R1" s="232"/>
      <c r="S1" s="232"/>
      <c r="T1" s="232"/>
    </row>
    <row r="2" spans="1:20" ht="10.15" customHeight="1" x14ac:dyDescent="0.25">
      <c r="A2" s="231"/>
      <c r="B2" s="231"/>
      <c r="C2" s="236"/>
      <c r="D2" s="237"/>
      <c r="E2" s="237"/>
      <c r="F2" s="237"/>
      <c r="G2" s="237"/>
      <c r="H2" s="237"/>
      <c r="I2" s="237"/>
      <c r="J2" s="237"/>
      <c r="K2" s="237"/>
      <c r="L2" s="237"/>
      <c r="M2" s="237"/>
      <c r="N2" s="237"/>
      <c r="O2" s="237"/>
      <c r="P2" s="232" t="s">
        <v>2</v>
      </c>
      <c r="Q2" s="232"/>
      <c r="R2" s="232"/>
      <c r="S2" s="232"/>
      <c r="T2" s="232"/>
    </row>
    <row r="3" spans="1:20" ht="33.6" customHeight="1" x14ac:dyDescent="0.25">
      <c r="A3" s="231"/>
      <c r="B3" s="231"/>
      <c r="C3" s="236"/>
      <c r="D3" s="237"/>
      <c r="E3" s="237"/>
      <c r="F3" s="237"/>
      <c r="G3" s="237"/>
      <c r="H3" s="237"/>
      <c r="I3" s="237"/>
      <c r="J3" s="237"/>
      <c r="K3" s="237"/>
      <c r="L3" s="237"/>
      <c r="M3" s="237"/>
      <c r="N3" s="237"/>
      <c r="O3" s="237"/>
      <c r="P3" s="233" t="s">
        <v>3</v>
      </c>
      <c r="Q3" s="233"/>
      <c r="R3" s="233"/>
      <c r="S3" s="233"/>
      <c r="T3" s="233"/>
    </row>
    <row r="4" spans="1:20" ht="30" customHeight="1" x14ac:dyDescent="0.25">
      <c r="A4" s="231"/>
      <c r="B4" s="231"/>
      <c r="C4" s="238"/>
      <c r="D4" s="239"/>
      <c r="E4" s="239"/>
      <c r="F4" s="239"/>
      <c r="G4" s="239"/>
      <c r="H4" s="239"/>
      <c r="I4" s="239"/>
      <c r="J4" s="239"/>
      <c r="K4" s="239"/>
      <c r="L4" s="239"/>
      <c r="M4" s="239"/>
      <c r="N4" s="239"/>
      <c r="O4" s="239"/>
      <c r="P4" s="232" t="s">
        <v>4</v>
      </c>
      <c r="Q4" s="232"/>
      <c r="R4" s="232"/>
      <c r="S4" s="232"/>
      <c r="T4" s="232"/>
    </row>
    <row r="5" spans="1:20" ht="31.9" customHeight="1" thickBot="1" x14ac:dyDescent="0.3">
      <c r="A5" s="167" t="s">
        <v>5</v>
      </c>
      <c r="B5" s="168"/>
      <c r="C5" s="168"/>
      <c r="D5" s="142"/>
      <c r="E5" s="175"/>
      <c r="F5" s="142"/>
      <c r="G5" s="142"/>
      <c r="H5" s="160"/>
      <c r="I5" s="1"/>
      <c r="J5" s="1"/>
      <c r="K5" s="1"/>
      <c r="L5" s="1"/>
      <c r="M5" s="1"/>
      <c r="N5" s="1"/>
      <c r="O5" s="1"/>
      <c r="P5" s="1"/>
      <c r="Q5" s="1"/>
      <c r="R5" s="1"/>
      <c r="S5" s="1"/>
      <c r="T5" s="1"/>
    </row>
    <row r="6" spans="1:20" ht="25.9" customHeight="1" thickBot="1" x14ac:dyDescent="0.3">
      <c r="A6" s="248" t="s">
        <v>6</v>
      </c>
      <c r="B6" s="248"/>
      <c r="C6" s="131">
        <v>2025</v>
      </c>
      <c r="D6" s="250" t="s">
        <v>7</v>
      </c>
      <c r="E6" s="250"/>
      <c r="F6" s="7"/>
      <c r="G6" s="245" t="s">
        <v>8</v>
      </c>
      <c r="H6" s="246"/>
      <c r="I6" s="246"/>
      <c r="J6" s="246"/>
      <c r="K6" s="246"/>
      <c r="L6" s="247" t="s">
        <v>9</v>
      </c>
      <c r="M6" s="247"/>
      <c r="N6" s="247"/>
      <c r="O6" s="247"/>
      <c r="P6" s="19"/>
      <c r="Q6" s="19"/>
      <c r="R6" s="19"/>
      <c r="S6" s="19"/>
      <c r="T6" s="10"/>
    </row>
    <row r="7" spans="1:20" ht="16.5" thickBot="1" x14ac:dyDescent="0.3">
      <c r="B7" s="1"/>
      <c r="C7" s="1"/>
      <c r="D7" s="142"/>
      <c r="E7" s="175"/>
      <c r="F7" s="142"/>
      <c r="G7" s="142"/>
      <c r="H7" s="160"/>
      <c r="I7" s="1"/>
      <c r="J7" s="1"/>
      <c r="K7" s="1"/>
      <c r="L7" s="1"/>
      <c r="M7" s="1"/>
      <c r="N7" s="1"/>
      <c r="O7" s="1"/>
      <c r="P7" s="1"/>
      <c r="Q7" s="1"/>
      <c r="R7" s="1"/>
      <c r="S7" s="1"/>
      <c r="T7" s="1"/>
    </row>
    <row r="8" spans="1:20" ht="69" customHeight="1" thickBot="1" x14ac:dyDescent="0.3">
      <c r="A8" s="251" t="s">
        <v>10</v>
      </c>
      <c r="B8" s="252"/>
      <c r="C8" s="253" t="s">
        <v>11</v>
      </c>
      <c r="D8" s="254"/>
      <c r="E8" s="254"/>
      <c r="F8" s="254"/>
      <c r="G8" s="254"/>
      <c r="H8" s="254"/>
      <c r="I8" s="254"/>
      <c r="J8" s="254"/>
      <c r="K8" s="254"/>
      <c r="L8" s="254"/>
      <c r="M8" s="254"/>
      <c r="N8" s="254"/>
      <c r="O8" s="254"/>
      <c r="P8" s="254"/>
      <c r="Q8" s="254"/>
      <c r="R8" s="254"/>
      <c r="S8" s="254"/>
      <c r="T8" s="255"/>
    </row>
    <row r="9" spans="1:20" x14ac:dyDescent="0.25">
      <c r="B9" s="1"/>
      <c r="C9" s="1"/>
      <c r="D9" s="142"/>
      <c r="E9" s="175"/>
      <c r="F9" s="142"/>
      <c r="G9" s="142"/>
      <c r="H9" s="160"/>
      <c r="I9" s="1"/>
      <c r="J9" s="1"/>
      <c r="K9" s="1"/>
      <c r="L9" s="1"/>
      <c r="M9" s="1"/>
      <c r="N9" s="1"/>
      <c r="O9" s="1"/>
      <c r="P9" s="1"/>
      <c r="Q9" s="1"/>
      <c r="R9" s="1"/>
      <c r="S9" s="1"/>
      <c r="T9" s="1"/>
    </row>
    <row r="10" spans="1:20" x14ac:dyDescent="0.25">
      <c r="A10" s="5"/>
      <c r="B10" s="1"/>
      <c r="C10" s="1"/>
      <c r="D10" s="142"/>
      <c r="E10" s="175"/>
      <c r="F10" s="142"/>
      <c r="G10" s="142"/>
      <c r="H10" s="160"/>
      <c r="I10" s="1"/>
      <c r="J10" s="1"/>
      <c r="K10" s="1"/>
      <c r="L10" s="1"/>
      <c r="M10" s="1"/>
      <c r="N10" s="1"/>
      <c r="O10" s="1"/>
      <c r="P10" s="1"/>
      <c r="Q10" s="1"/>
      <c r="R10" s="1"/>
      <c r="S10" s="1"/>
      <c r="T10" s="1"/>
    </row>
    <row r="11" spans="1:20" thickBot="1" x14ac:dyDescent="0.3">
      <c r="A11" s="249" t="s">
        <v>12</v>
      </c>
      <c r="B11" s="249"/>
      <c r="C11" s="249"/>
      <c r="D11" s="249"/>
      <c r="E11" s="249"/>
      <c r="F11" s="249"/>
      <c r="G11" s="249"/>
      <c r="H11" s="249"/>
      <c r="I11" s="249"/>
      <c r="J11" s="249"/>
      <c r="K11" s="249"/>
      <c r="L11" s="249"/>
      <c r="M11" s="249"/>
      <c r="N11" s="249"/>
      <c r="O11" s="249"/>
      <c r="P11" s="249"/>
      <c r="Q11" s="249"/>
      <c r="R11" s="249"/>
      <c r="S11" s="249"/>
      <c r="T11" s="249"/>
    </row>
    <row r="12" spans="1:20" ht="30" x14ac:dyDescent="0.25">
      <c r="A12" s="11" t="s">
        <v>13</v>
      </c>
      <c r="B12" s="12" t="s">
        <v>14</v>
      </c>
      <c r="C12" s="12" t="s">
        <v>15</v>
      </c>
      <c r="D12" s="12" t="s">
        <v>16</v>
      </c>
      <c r="E12" s="176" t="s">
        <v>17</v>
      </c>
      <c r="F12" s="13" t="s">
        <v>18</v>
      </c>
      <c r="G12" s="13" t="s">
        <v>19</v>
      </c>
      <c r="H12" s="156" t="s">
        <v>20</v>
      </c>
      <c r="I12" s="13" t="s">
        <v>21</v>
      </c>
      <c r="J12" s="13" t="s">
        <v>22</v>
      </c>
      <c r="K12" s="13" t="s">
        <v>23</v>
      </c>
      <c r="L12" s="13" t="s">
        <v>24</v>
      </c>
      <c r="M12" s="13" t="s">
        <v>25</v>
      </c>
      <c r="N12" s="13" t="s">
        <v>26</v>
      </c>
      <c r="O12" s="13" t="s">
        <v>27</v>
      </c>
      <c r="P12" s="13" t="s">
        <v>28</v>
      </c>
      <c r="Q12" s="13" t="s">
        <v>29</v>
      </c>
      <c r="R12" s="13" t="s">
        <v>30</v>
      </c>
      <c r="S12" s="13" t="s">
        <v>31</v>
      </c>
      <c r="T12" s="14" t="s">
        <v>32</v>
      </c>
    </row>
    <row r="13" spans="1:20" ht="60" x14ac:dyDescent="0.25">
      <c r="A13" s="135">
        <v>1</v>
      </c>
      <c r="B13" s="3" t="s">
        <v>33</v>
      </c>
      <c r="C13" s="2" t="s">
        <v>34</v>
      </c>
      <c r="D13" s="3" t="s">
        <v>35</v>
      </c>
      <c r="E13" s="21">
        <v>3</v>
      </c>
      <c r="F13" s="3"/>
      <c r="G13" s="136">
        <f t="shared" ref="G13:G18" si="0">+F13/E13</f>
        <v>0</v>
      </c>
      <c r="H13" s="158" t="s">
        <v>36</v>
      </c>
      <c r="I13" s="2"/>
      <c r="J13" s="2"/>
      <c r="K13" s="187" t="s">
        <v>37</v>
      </c>
      <c r="L13" s="2"/>
      <c r="M13" s="2"/>
      <c r="N13" s="2"/>
      <c r="O13" s="26"/>
      <c r="P13" s="2"/>
      <c r="Q13" s="2"/>
      <c r="R13" s="2"/>
      <c r="S13" s="26"/>
      <c r="T13" s="15"/>
    </row>
    <row r="14" spans="1:20" ht="30" x14ac:dyDescent="0.25">
      <c r="A14" s="135">
        <v>2</v>
      </c>
      <c r="B14" s="3" t="s">
        <v>38</v>
      </c>
      <c r="C14" s="2" t="s">
        <v>39</v>
      </c>
      <c r="D14" s="3" t="s">
        <v>40</v>
      </c>
      <c r="E14" s="21">
        <v>1</v>
      </c>
      <c r="F14" s="3">
        <v>1</v>
      </c>
      <c r="G14" s="136">
        <f t="shared" si="0"/>
        <v>1</v>
      </c>
      <c r="H14" s="158" t="s">
        <v>41</v>
      </c>
      <c r="I14" s="2"/>
      <c r="J14" s="2"/>
      <c r="K14" s="2"/>
      <c r="L14" s="2"/>
      <c r="M14" s="2"/>
      <c r="N14" s="2"/>
      <c r="O14" s="26"/>
      <c r="P14" s="2"/>
      <c r="Q14" s="2"/>
      <c r="R14" s="2"/>
      <c r="S14" s="2"/>
      <c r="T14" s="15"/>
    </row>
    <row r="15" spans="1:20" x14ac:dyDescent="0.25">
      <c r="A15" s="135">
        <v>3</v>
      </c>
      <c r="B15" s="3" t="s">
        <v>38</v>
      </c>
      <c r="C15" s="2" t="s">
        <v>42</v>
      </c>
      <c r="D15" s="3" t="s">
        <v>43</v>
      </c>
      <c r="E15" s="21">
        <v>2</v>
      </c>
      <c r="F15" s="3"/>
      <c r="G15" s="136">
        <f t="shared" si="0"/>
        <v>0</v>
      </c>
      <c r="H15" s="158" t="s">
        <v>44</v>
      </c>
      <c r="I15" s="2"/>
      <c r="J15" s="2"/>
      <c r="K15" s="2"/>
      <c r="L15" s="2"/>
      <c r="M15" s="2"/>
      <c r="N15" s="26"/>
      <c r="O15" s="2"/>
      <c r="P15" s="2"/>
      <c r="Q15" s="2"/>
      <c r="R15" s="2"/>
      <c r="S15" s="2"/>
      <c r="T15" s="26"/>
    </row>
    <row r="16" spans="1:20" ht="30" x14ac:dyDescent="0.25">
      <c r="A16" s="135">
        <v>4</v>
      </c>
      <c r="B16" s="214" t="s">
        <v>33</v>
      </c>
      <c r="C16" s="30" t="s">
        <v>45</v>
      </c>
      <c r="D16" s="214" t="s">
        <v>46</v>
      </c>
      <c r="E16" s="31">
        <v>4</v>
      </c>
      <c r="F16" s="214"/>
      <c r="G16" s="220">
        <f t="shared" si="0"/>
        <v>0</v>
      </c>
      <c r="H16" s="221" t="s">
        <v>47</v>
      </c>
      <c r="I16" s="2"/>
      <c r="J16" s="2"/>
      <c r="K16" s="187" t="s">
        <v>48</v>
      </c>
      <c r="L16" s="2"/>
      <c r="M16" s="2"/>
      <c r="N16" s="2"/>
      <c r="O16" s="26"/>
      <c r="P16" s="2"/>
      <c r="Q16" s="26"/>
      <c r="R16" s="2"/>
      <c r="S16" s="26"/>
      <c r="T16" s="15"/>
    </row>
    <row r="17" spans="1:20" x14ac:dyDescent="0.25">
      <c r="A17" s="135">
        <v>5</v>
      </c>
      <c r="B17" s="3" t="s">
        <v>33</v>
      </c>
      <c r="C17" s="2" t="s">
        <v>49</v>
      </c>
      <c r="D17" s="3" t="s">
        <v>35</v>
      </c>
      <c r="E17" s="21">
        <v>3</v>
      </c>
      <c r="F17" s="3"/>
      <c r="G17" s="136">
        <f t="shared" si="0"/>
        <v>0</v>
      </c>
      <c r="H17" s="158" t="s">
        <v>44</v>
      </c>
      <c r="I17" s="2"/>
      <c r="J17" s="2"/>
      <c r="K17" s="137"/>
      <c r="L17" s="2"/>
      <c r="M17" s="2"/>
      <c r="N17" s="2"/>
      <c r="O17" s="26"/>
      <c r="P17" s="2"/>
      <c r="Q17" s="2"/>
      <c r="R17" s="2"/>
      <c r="S17" s="26"/>
      <c r="T17" s="15"/>
    </row>
    <row r="18" spans="1:20" x14ac:dyDescent="0.25">
      <c r="A18" s="135">
        <v>6</v>
      </c>
      <c r="B18" s="3" t="s">
        <v>38</v>
      </c>
      <c r="C18" s="2" t="s">
        <v>50</v>
      </c>
      <c r="D18" s="3" t="s">
        <v>35</v>
      </c>
      <c r="E18" s="21">
        <v>3</v>
      </c>
      <c r="F18" s="3"/>
      <c r="G18" s="136">
        <f t="shared" si="0"/>
        <v>0</v>
      </c>
      <c r="H18" s="158" t="s">
        <v>44</v>
      </c>
      <c r="I18" s="2"/>
      <c r="J18" s="2"/>
      <c r="K18" s="187" t="s">
        <v>37</v>
      </c>
      <c r="L18" s="2"/>
      <c r="M18" s="2"/>
      <c r="N18" s="2"/>
      <c r="O18" s="26"/>
      <c r="P18" s="2"/>
      <c r="Q18" s="2"/>
      <c r="R18" s="2"/>
      <c r="S18" s="26"/>
      <c r="T18" s="15"/>
    </row>
    <row r="19" spans="1:20" thickBot="1" x14ac:dyDescent="0.3">
      <c r="A19" s="240" t="s">
        <v>51</v>
      </c>
      <c r="B19" s="241"/>
      <c r="C19" s="241"/>
      <c r="D19" s="241"/>
      <c r="E19" s="241"/>
      <c r="F19" s="241"/>
      <c r="G19" s="241"/>
      <c r="H19" s="241"/>
      <c r="I19" s="241"/>
      <c r="J19" s="241"/>
      <c r="K19" s="241"/>
      <c r="L19" s="241"/>
      <c r="M19" s="241"/>
      <c r="N19" s="241"/>
      <c r="O19" s="241"/>
      <c r="P19" s="241"/>
      <c r="Q19" s="241"/>
      <c r="R19" s="241"/>
      <c r="S19" s="241"/>
      <c r="T19" s="242"/>
    </row>
    <row r="20" spans="1:20" ht="30" x14ac:dyDescent="0.25">
      <c r="A20" s="11" t="s">
        <v>13</v>
      </c>
      <c r="B20" s="12" t="s">
        <v>14</v>
      </c>
      <c r="C20" s="12" t="s">
        <v>15</v>
      </c>
      <c r="D20" s="12" t="s">
        <v>16</v>
      </c>
      <c r="E20" s="176" t="s">
        <v>17</v>
      </c>
      <c r="F20" s="13" t="s">
        <v>18</v>
      </c>
      <c r="G20" s="13" t="s">
        <v>19</v>
      </c>
      <c r="H20" s="156" t="s">
        <v>20</v>
      </c>
      <c r="I20" s="13" t="s">
        <v>21</v>
      </c>
      <c r="J20" s="13" t="s">
        <v>22</v>
      </c>
      <c r="K20" s="13" t="s">
        <v>23</v>
      </c>
      <c r="L20" s="13" t="s">
        <v>24</v>
      </c>
      <c r="M20" s="13" t="s">
        <v>25</v>
      </c>
      <c r="N20" s="13" t="s">
        <v>26</v>
      </c>
      <c r="O20" s="13" t="s">
        <v>27</v>
      </c>
      <c r="P20" s="13" t="s">
        <v>28</v>
      </c>
      <c r="Q20" s="13" t="s">
        <v>29</v>
      </c>
      <c r="R20" s="13" t="s">
        <v>30</v>
      </c>
      <c r="S20" s="13" t="s">
        <v>31</v>
      </c>
      <c r="T20" s="14" t="s">
        <v>32</v>
      </c>
    </row>
    <row r="21" spans="1:20" x14ac:dyDescent="0.25">
      <c r="A21" s="135">
        <v>7</v>
      </c>
      <c r="B21" s="3" t="s">
        <v>33</v>
      </c>
      <c r="C21" s="2" t="s">
        <v>52</v>
      </c>
      <c r="D21" s="3" t="s">
        <v>40</v>
      </c>
      <c r="E21" s="21">
        <v>1</v>
      </c>
      <c r="F21" s="3"/>
      <c r="G21" s="136"/>
      <c r="H21" s="158" t="s">
        <v>44</v>
      </c>
      <c r="I21" s="3"/>
      <c r="J21" s="3"/>
      <c r="K21" s="3"/>
      <c r="L21" s="3"/>
      <c r="M21" s="3"/>
      <c r="N21" s="137"/>
      <c r="O21" s="3"/>
      <c r="P21" s="3"/>
      <c r="Q21" s="3"/>
      <c r="R21" s="3"/>
      <c r="S21" s="3"/>
      <c r="T21" s="16"/>
    </row>
    <row r="22" spans="1:20" ht="30" x14ac:dyDescent="0.25">
      <c r="A22" s="135">
        <v>8</v>
      </c>
      <c r="B22" s="214" t="s">
        <v>33</v>
      </c>
      <c r="C22" s="219" t="s">
        <v>53</v>
      </c>
      <c r="D22" s="214" t="s">
        <v>35</v>
      </c>
      <c r="E22" s="21">
        <v>3</v>
      </c>
      <c r="F22" s="21">
        <v>1</v>
      </c>
      <c r="G22" s="136">
        <f t="shared" ref="G22:G28" si="1">+F22/E22</f>
        <v>0.33333333333333331</v>
      </c>
      <c r="H22" s="158" t="s">
        <v>54</v>
      </c>
      <c r="I22" s="3"/>
      <c r="J22" s="3"/>
      <c r="K22" s="202" t="s">
        <v>55</v>
      </c>
      <c r="L22" s="3"/>
      <c r="M22" s="3"/>
      <c r="N22" s="137"/>
      <c r="O22" s="3"/>
      <c r="P22" s="3"/>
      <c r="Q22" s="3"/>
      <c r="R22" s="137"/>
      <c r="S22" s="3"/>
      <c r="T22" s="16"/>
    </row>
    <row r="23" spans="1:20" ht="30" x14ac:dyDescent="0.25">
      <c r="A23" s="135">
        <f>+A22+1</f>
        <v>9</v>
      </c>
      <c r="B23" s="3" t="s">
        <v>33</v>
      </c>
      <c r="C23" s="2" t="s">
        <v>56</v>
      </c>
      <c r="D23" s="3" t="s">
        <v>43</v>
      </c>
      <c r="E23" s="21">
        <v>2</v>
      </c>
      <c r="F23" s="3"/>
      <c r="G23" s="136">
        <f t="shared" si="1"/>
        <v>0</v>
      </c>
      <c r="H23" s="158" t="s">
        <v>57</v>
      </c>
      <c r="I23" s="3"/>
      <c r="J23" s="3"/>
      <c r="K23" s="3"/>
      <c r="L23" s="137"/>
      <c r="M23" s="3"/>
      <c r="N23" s="3"/>
      <c r="O23" s="3"/>
      <c r="P23" s="3"/>
      <c r="Q23" s="137"/>
      <c r="R23" s="3"/>
      <c r="S23" s="3"/>
      <c r="T23" s="16"/>
    </row>
    <row r="24" spans="1:20" ht="30" x14ac:dyDescent="0.25">
      <c r="A24" s="135">
        <f t="shared" ref="A24:A30" si="2">+A23+1</f>
        <v>10</v>
      </c>
      <c r="B24" s="3" t="s">
        <v>33</v>
      </c>
      <c r="C24" s="2" t="s">
        <v>58</v>
      </c>
      <c r="D24" s="3" t="s">
        <v>40</v>
      </c>
      <c r="E24" s="21">
        <v>1</v>
      </c>
      <c r="F24" s="3"/>
      <c r="G24" s="136">
        <f t="shared" si="1"/>
        <v>0</v>
      </c>
      <c r="H24" s="158" t="s">
        <v>57</v>
      </c>
      <c r="I24" s="3"/>
      <c r="J24" s="3"/>
      <c r="K24" s="3"/>
      <c r="L24" s="3"/>
      <c r="M24" s="3"/>
      <c r="N24" s="137"/>
      <c r="O24" s="3"/>
      <c r="P24" s="3"/>
      <c r="Q24" s="3"/>
      <c r="R24" s="3"/>
      <c r="S24" s="3"/>
      <c r="T24" s="16"/>
    </row>
    <row r="25" spans="1:20" ht="30" x14ac:dyDescent="0.25">
      <c r="A25" s="135">
        <f t="shared" si="2"/>
        <v>11</v>
      </c>
      <c r="B25" s="3" t="s">
        <v>38</v>
      </c>
      <c r="C25" s="2" t="s">
        <v>59</v>
      </c>
      <c r="D25" s="3" t="s">
        <v>40</v>
      </c>
      <c r="E25" s="21">
        <v>1</v>
      </c>
      <c r="F25" s="3"/>
      <c r="G25" s="136">
        <f t="shared" si="1"/>
        <v>0</v>
      </c>
      <c r="H25" s="158" t="s">
        <v>60</v>
      </c>
      <c r="I25" s="3"/>
      <c r="J25" s="3"/>
      <c r="K25" s="3"/>
      <c r="L25" s="3"/>
      <c r="M25" s="3"/>
      <c r="N25" s="3"/>
      <c r="O25" s="3"/>
      <c r="P25" s="3"/>
      <c r="Q25" s="3"/>
      <c r="R25" s="3"/>
      <c r="S25" s="3"/>
      <c r="T25" s="137"/>
    </row>
    <row r="26" spans="1:20" ht="30" x14ac:dyDescent="0.25">
      <c r="A26" s="135">
        <f t="shared" si="2"/>
        <v>12</v>
      </c>
      <c r="B26" s="139" t="s">
        <v>61</v>
      </c>
      <c r="C26" s="128" t="s">
        <v>62</v>
      </c>
      <c r="D26" s="3" t="s">
        <v>43</v>
      </c>
      <c r="E26" s="21">
        <v>2</v>
      </c>
      <c r="F26" s="3"/>
      <c r="G26" s="136">
        <f t="shared" si="1"/>
        <v>0</v>
      </c>
      <c r="H26" s="158" t="s">
        <v>44</v>
      </c>
      <c r="I26" s="3"/>
      <c r="J26" s="3"/>
      <c r="K26" s="3"/>
      <c r="L26" s="3"/>
      <c r="M26" s="3"/>
      <c r="N26" s="3"/>
      <c r="O26" s="137"/>
      <c r="P26" s="3"/>
      <c r="Q26" s="3"/>
      <c r="R26" s="3"/>
      <c r="S26" s="137"/>
      <c r="T26" s="16"/>
    </row>
    <row r="27" spans="1:20" x14ac:dyDescent="0.25">
      <c r="A27" s="135">
        <f t="shared" si="2"/>
        <v>13</v>
      </c>
      <c r="B27" s="3" t="s">
        <v>33</v>
      </c>
      <c r="C27" s="2" t="s">
        <v>63</v>
      </c>
      <c r="D27" s="3" t="s">
        <v>40</v>
      </c>
      <c r="E27" s="21">
        <v>1</v>
      </c>
      <c r="F27" s="3"/>
      <c r="G27" s="136">
        <f t="shared" si="1"/>
        <v>0</v>
      </c>
      <c r="H27" s="158" t="s">
        <v>44</v>
      </c>
      <c r="I27" s="3"/>
      <c r="J27" s="3"/>
      <c r="K27" s="3"/>
      <c r="L27" s="3"/>
      <c r="M27" s="3"/>
      <c r="N27" s="137"/>
      <c r="O27" s="3"/>
      <c r="P27" s="3"/>
      <c r="Q27" s="3"/>
      <c r="R27" s="3"/>
      <c r="S27" s="3"/>
      <c r="T27" s="16"/>
    </row>
    <row r="28" spans="1:20" x14ac:dyDescent="0.25">
      <c r="A28" s="135">
        <f t="shared" si="2"/>
        <v>14</v>
      </c>
      <c r="B28" s="3" t="s">
        <v>33</v>
      </c>
      <c r="C28" s="2" t="s">
        <v>64</v>
      </c>
      <c r="D28" s="3" t="s">
        <v>43</v>
      </c>
      <c r="E28" s="21">
        <v>2</v>
      </c>
      <c r="F28" s="3"/>
      <c r="G28" s="136">
        <f t="shared" si="1"/>
        <v>0</v>
      </c>
      <c r="H28" s="158" t="s">
        <v>44</v>
      </c>
      <c r="I28" s="3"/>
      <c r="J28" s="3"/>
      <c r="K28" s="137"/>
      <c r="L28" s="3"/>
      <c r="M28" s="3"/>
      <c r="N28" s="3"/>
      <c r="O28" s="3"/>
      <c r="P28" s="3"/>
      <c r="Q28" s="137"/>
      <c r="R28" s="3"/>
      <c r="S28" s="3"/>
      <c r="T28" s="16"/>
    </row>
    <row r="29" spans="1:20" x14ac:dyDescent="0.25">
      <c r="A29" s="135">
        <f t="shared" si="2"/>
        <v>15</v>
      </c>
      <c r="B29" s="3" t="s">
        <v>33</v>
      </c>
      <c r="C29" s="2" t="s">
        <v>65</v>
      </c>
      <c r="D29" s="3" t="s">
        <v>66</v>
      </c>
      <c r="E29" s="21"/>
      <c r="F29" s="3"/>
      <c r="G29" s="136"/>
      <c r="H29" s="158" t="s">
        <v>44</v>
      </c>
      <c r="I29" s="137"/>
      <c r="J29" s="137"/>
      <c r="K29" s="137"/>
      <c r="L29" s="137"/>
      <c r="M29" s="137"/>
      <c r="N29" s="137"/>
      <c r="O29" s="137"/>
      <c r="P29" s="137"/>
      <c r="Q29" s="137"/>
      <c r="R29" s="137"/>
      <c r="S29" s="137"/>
      <c r="T29" s="138"/>
    </row>
    <row r="30" spans="1:20" x14ac:dyDescent="0.25">
      <c r="A30" s="135">
        <f t="shared" si="2"/>
        <v>16</v>
      </c>
      <c r="B30" s="3" t="s">
        <v>38</v>
      </c>
      <c r="C30" s="128" t="s">
        <v>67</v>
      </c>
      <c r="D30" s="3" t="s">
        <v>66</v>
      </c>
      <c r="E30" s="21"/>
      <c r="F30" s="3"/>
      <c r="G30" s="136"/>
      <c r="H30" s="158" t="s">
        <v>44</v>
      </c>
      <c r="I30" s="137"/>
      <c r="J30" s="137"/>
      <c r="K30" s="137"/>
      <c r="L30" s="137"/>
      <c r="M30" s="137"/>
      <c r="N30" s="137"/>
      <c r="O30" s="137"/>
      <c r="P30" s="137"/>
      <c r="Q30" s="137"/>
      <c r="R30" s="137"/>
      <c r="S30" s="137"/>
      <c r="T30" s="138"/>
    </row>
    <row r="31" spans="1:20" thickBot="1" x14ac:dyDescent="0.3">
      <c r="A31" s="240" t="s">
        <v>68</v>
      </c>
      <c r="B31" s="241"/>
      <c r="C31" s="241"/>
      <c r="D31" s="241"/>
      <c r="E31" s="241"/>
      <c r="F31" s="241"/>
      <c r="G31" s="241"/>
      <c r="H31" s="241"/>
      <c r="I31" s="241"/>
      <c r="J31" s="241"/>
      <c r="K31" s="241"/>
      <c r="L31" s="241"/>
      <c r="M31" s="241"/>
      <c r="N31" s="241"/>
      <c r="O31" s="241"/>
      <c r="P31" s="241"/>
      <c r="Q31" s="241"/>
      <c r="R31" s="241"/>
      <c r="S31" s="241"/>
      <c r="T31" s="242"/>
    </row>
    <row r="32" spans="1:20" ht="30" x14ac:dyDescent="0.25">
      <c r="A32" s="11" t="s">
        <v>13</v>
      </c>
      <c r="B32" s="12" t="s">
        <v>14</v>
      </c>
      <c r="C32" s="12" t="s">
        <v>15</v>
      </c>
      <c r="D32" s="12" t="s">
        <v>16</v>
      </c>
      <c r="E32" s="176" t="s">
        <v>17</v>
      </c>
      <c r="F32" s="13" t="s">
        <v>18</v>
      </c>
      <c r="G32" s="13" t="s">
        <v>19</v>
      </c>
      <c r="H32" s="156" t="s">
        <v>20</v>
      </c>
      <c r="I32" s="13" t="s">
        <v>21</v>
      </c>
      <c r="J32" s="13" t="s">
        <v>22</v>
      </c>
      <c r="K32" s="13" t="s">
        <v>23</v>
      </c>
      <c r="L32" s="13" t="s">
        <v>24</v>
      </c>
      <c r="M32" s="13" t="s">
        <v>25</v>
      </c>
      <c r="N32" s="13" t="s">
        <v>26</v>
      </c>
      <c r="O32" s="13" t="s">
        <v>27</v>
      </c>
      <c r="P32" s="13" t="s">
        <v>28</v>
      </c>
      <c r="Q32" s="13" t="s">
        <v>29</v>
      </c>
      <c r="R32" s="13" t="s">
        <v>30</v>
      </c>
      <c r="S32" s="13" t="s">
        <v>31</v>
      </c>
      <c r="T32" s="14" t="s">
        <v>32</v>
      </c>
    </row>
    <row r="33" spans="1:36" ht="45" x14ac:dyDescent="0.25">
      <c r="A33" s="135">
        <f>+A30+1</f>
        <v>17</v>
      </c>
      <c r="B33" s="3" t="s">
        <v>69</v>
      </c>
      <c r="C33" s="2" t="s">
        <v>70</v>
      </c>
      <c r="D33" s="3" t="s">
        <v>66</v>
      </c>
      <c r="E33" s="21">
        <v>1</v>
      </c>
      <c r="F33" s="3"/>
      <c r="G33" s="3"/>
      <c r="H33" s="158" t="s">
        <v>71</v>
      </c>
      <c r="I33" s="137"/>
      <c r="J33" s="137"/>
      <c r="K33" s="137"/>
      <c r="L33" s="137"/>
      <c r="M33" s="137"/>
      <c r="N33" s="137"/>
      <c r="O33" s="137"/>
      <c r="P33" s="137"/>
      <c r="Q33" s="137"/>
      <c r="R33" s="137"/>
      <c r="S33" s="137"/>
      <c r="T33" s="138"/>
    </row>
    <row r="34" spans="1:36" ht="28.15" customHeight="1" x14ac:dyDescent="0.25">
      <c r="A34" s="135">
        <v>18</v>
      </c>
      <c r="B34" s="3" t="s">
        <v>69</v>
      </c>
      <c r="C34" s="128" t="s">
        <v>72</v>
      </c>
      <c r="D34" s="3" t="s">
        <v>66</v>
      </c>
      <c r="E34" s="21">
        <v>1</v>
      </c>
      <c r="F34" s="3"/>
      <c r="G34" s="3"/>
      <c r="H34" s="158" t="s">
        <v>73</v>
      </c>
      <c r="I34" s="137"/>
      <c r="J34" s="137"/>
      <c r="K34" s="137"/>
      <c r="L34" s="137"/>
      <c r="M34" s="137"/>
      <c r="N34" s="137"/>
      <c r="O34" s="137"/>
      <c r="P34" s="137"/>
      <c r="Q34" s="137"/>
      <c r="R34" s="137"/>
      <c r="S34" s="137"/>
      <c r="T34" s="138"/>
    </row>
    <row r="35" spans="1:36" ht="26.65" customHeight="1" x14ac:dyDescent="0.25">
      <c r="A35" s="135">
        <v>19</v>
      </c>
      <c r="B35" s="3" t="s">
        <v>69</v>
      </c>
      <c r="C35" s="128" t="s">
        <v>74</v>
      </c>
      <c r="D35" s="3" t="s">
        <v>66</v>
      </c>
      <c r="E35" s="21">
        <v>1</v>
      </c>
      <c r="F35" s="3"/>
      <c r="G35" s="3"/>
      <c r="H35" s="158" t="s">
        <v>75</v>
      </c>
      <c r="I35" s="137"/>
      <c r="J35" s="137"/>
      <c r="K35" s="137"/>
      <c r="L35" s="137"/>
      <c r="M35" s="137"/>
      <c r="N35" s="137"/>
      <c r="O35" s="137"/>
      <c r="P35" s="137"/>
      <c r="Q35" s="137"/>
      <c r="R35" s="137"/>
      <c r="S35" s="137"/>
      <c r="T35" s="138"/>
    </row>
    <row r="36" spans="1:36" thickBot="1" x14ac:dyDescent="0.3">
      <c r="A36" s="240" t="s">
        <v>76</v>
      </c>
      <c r="B36" s="241"/>
      <c r="C36" s="241"/>
      <c r="D36" s="241"/>
      <c r="E36" s="241"/>
      <c r="F36" s="241"/>
      <c r="G36" s="241"/>
      <c r="H36" s="241"/>
      <c r="I36" s="241"/>
      <c r="J36" s="241"/>
      <c r="K36" s="241"/>
      <c r="L36" s="241"/>
      <c r="M36" s="241"/>
      <c r="N36" s="241"/>
      <c r="O36" s="241"/>
      <c r="P36" s="241"/>
      <c r="Q36" s="241"/>
      <c r="R36" s="241"/>
      <c r="S36" s="241"/>
      <c r="T36" s="242"/>
    </row>
    <row r="37" spans="1:36" ht="30" x14ac:dyDescent="0.25">
      <c r="A37" s="11" t="s">
        <v>13</v>
      </c>
      <c r="B37" s="12" t="s">
        <v>14</v>
      </c>
      <c r="C37" s="12" t="s">
        <v>15</v>
      </c>
      <c r="D37" s="12" t="s">
        <v>16</v>
      </c>
      <c r="E37" s="176" t="s">
        <v>17</v>
      </c>
      <c r="F37" s="13" t="s">
        <v>18</v>
      </c>
      <c r="G37" s="13" t="s">
        <v>19</v>
      </c>
      <c r="H37" s="156" t="s">
        <v>20</v>
      </c>
      <c r="I37" s="13" t="s">
        <v>21</v>
      </c>
      <c r="J37" s="13" t="s">
        <v>22</v>
      </c>
      <c r="K37" s="13" t="s">
        <v>23</v>
      </c>
      <c r="L37" s="13" t="s">
        <v>24</v>
      </c>
      <c r="M37" s="13" t="s">
        <v>25</v>
      </c>
      <c r="N37" s="13" t="s">
        <v>26</v>
      </c>
      <c r="O37" s="13" t="s">
        <v>27</v>
      </c>
      <c r="P37" s="13" t="s">
        <v>28</v>
      </c>
      <c r="Q37" s="13" t="s">
        <v>29</v>
      </c>
      <c r="R37" s="13" t="s">
        <v>30</v>
      </c>
      <c r="S37" s="13" t="s">
        <v>31</v>
      </c>
      <c r="T37" s="14" t="s">
        <v>32</v>
      </c>
    </row>
    <row r="38" spans="1:36" ht="30" x14ac:dyDescent="0.25">
      <c r="A38" s="135">
        <v>20</v>
      </c>
      <c r="B38" s="3" t="s">
        <v>69</v>
      </c>
      <c r="C38" s="128" t="s">
        <v>77</v>
      </c>
      <c r="D38" s="3" t="s">
        <v>35</v>
      </c>
      <c r="E38" s="21">
        <v>3</v>
      </c>
      <c r="F38" s="3">
        <v>1</v>
      </c>
      <c r="G38" s="205">
        <f>+F38/E38</f>
        <v>0.33333333333333331</v>
      </c>
      <c r="H38" s="158" t="s">
        <v>78</v>
      </c>
      <c r="I38" s="196" t="s">
        <v>37</v>
      </c>
      <c r="J38" s="3"/>
      <c r="K38" s="3"/>
      <c r="L38" s="3"/>
      <c r="M38" s="137"/>
      <c r="N38" s="3"/>
      <c r="O38" s="3"/>
      <c r="P38" s="3"/>
      <c r="Q38" s="137"/>
      <c r="R38" s="3"/>
      <c r="S38" s="3"/>
      <c r="T38" s="16"/>
    </row>
    <row r="39" spans="1:36" ht="21" customHeight="1" x14ac:dyDescent="0.25">
      <c r="A39" s="135">
        <f>+A38+1</f>
        <v>21</v>
      </c>
      <c r="B39" s="3" t="s">
        <v>79</v>
      </c>
      <c r="C39" s="128" t="s">
        <v>80</v>
      </c>
      <c r="D39" s="3" t="s">
        <v>35</v>
      </c>
      <c r="E39" s="21">
        <v>3</v>
      </c>
      <c r="F39" s="3">
        <v>1</v>
      </c>
      <c r="G39" s="205">
        <f>+F39/E39</f>
        <v>0.33333333333333331</v>
      </c>
      <c r="H39" s="158" t="s">
        <v>44</v>
      </c>
      <c r="I39" s="222"/>
      <c r="J39" s="3"/>
      <c r="K39" s="3"/>
      <c r="L39" s="3"/>
      <c r="M39" s="137"/>
      <c r="N39" s="3"/>
      <c r="O39" s="3"/>
      <c r="P39" s="3"/>
      <c r="Q39" s="137"/>
      <c r="R39" s="3"/>
      <c r="S39" s="3"/>
      <c r="T39" s="16"/>
    </row>
    <row r="40" spans="1:36" ht="30" x14ac:dyDescent="0.25">
      <c r="A40" s="135">
        <f>+A39+1</f>
        <v>22</v>
      </c>
      <c r="B40" s="3" t="s">
        <v>33</v>
      </c>
      <c r="C40" s="128" t="s">
        <v>81</v>
      </c>
      <c r="D40" s="3" t="s">
        <v>43</v>
      </c>
      <c r="E40" s="21">
        <v>2</v>
      </c>
      <c r="F40" s="3"/>
      <c r="G40" s="205">
        <f>+F40/E40</f>
        <v>0</v>
      </c>
      <c r="H40" s="158" t="s">
        <v>44</v>
      </c>
      <c r="I40" s="3"/>
      <c r="J40" s="3"/>
      <c r="K40" s="202" t="s">
        <v>55</v>
      </c>
      <c r="L40" s="3"/>
      <c r="M40" s="3"/>
      <c r="N40" s="3"/>
      <c r="O40" s="137"/>
      <c r="P40" s="3"/>
      <c r="Q40" s="3"/>
      <c r="R40" s="3"/>
      <c r="S40" s="3"/>
      <c r="T40" s="16"/>
    </row>
    <row r="41" spans="1:36" ht="30" x14ac:dyDescent="0.25">
      <c r="A41" s="135">
        <f>+A40+1</f>
        <v>23</v>
      </c>
      <c r="B41" s="139" t="s">
        <v>61</v>
      </c>
      <c r="C41" s="47" t="s">
        <v>82</v>
      </c>
      <c r="D41" s="3" t="s">
        <v>40</v>
      </c>
      <c r="E41" s="21">
        <v>1</v>
      </c>
      <c r="F41" s="3"/>
      <c r="G41" s="205">
        <f>+F41/E41</f>
        <v>0</v>
      </c>
      <c r="H41" s="158" t="s">
        <v>44</v>
      </c>
      <c r="I41" s="3"/>
      <c r="J41" s="3"/>
      <c r="K41" s="3"/>
      <c r="L41" s="3"/>
      <c r="M41" s="3"/>
      <c r="N41" s="3"/>
      <c r="O41" s="3"/>
      <c r="P41" s="3"/>
      <c r="Q41" s="137"/>
      <c r="R41" s="3"/>
      <c r="S41" s="3"/>
      <c r="T41" s="16"/>
      <c r="V41" s="190" t="s">
        <v>83</v>
      </c>
    </row>
    <row r="42" spans="1:36" ht="30" x14ac:dyDescent="0.25">
      <c r="A42" s="135">
        <f>+A41+1</f>
        <v>24</v>
      </c>
      <c r="B42" s="139" t="s">
        <v>61</v>
      </c>
      <c r="C42" s="2" t="s">
        <v>84</v>
      </c>
      <c r="D42" s="3" t="s">
        <v>43</v>
      </c>
      <c r="E42" s="21">
        <v>2</v>
      </c>
      <c r="F42" s="3"/>
      <c r="G42" s="205">
        <f>+F42/E42</f>
        <v>0</v>
      </c>
      <c r="H42" s="158" t="s">
        <v>44</v>
      </c>
      <c r="I42" s="3"/>
      <c r="J42" s="3"/>
      <c r="K42" s="3"/>
      <c r="L42" s="3"/>
      <c r="M42" s="137"/>
      <c r="N42" s="3"/>
      <c r="O42" s="3"/>
      <c r="P42" s="3"/>
      <c r="Q42" s="3"/>
      <c r="R42" s="3"/>
      <c r="S42" s="137"/>
      <c r="T42" s="16"/>
    </row>
    <row r="43" spans="1:36" thickBot="1" x14ac:dyDescent="0.3">
      <c r="A43" s="240" t="s">
        <v>85</v>
      </c>
      <c r="B43" s="241"/>
      <c r="C43" s="241"/>
      <c r="D43" s="241"/>
      <c r="E43" s="241"/>
      <c r="F43" s="241"/>
      <c r="G43" s="241"/>
      <c r="H43" s="241"/>
      <c r="I43" s="241"/>
      <c r="J43" s="241"/>
      <c r="K43" s="241"/>
      <c r="L43" s="241"/>
      <c r="M43" s="241"/>
      <c r="N43" s="241"/>
      <c r="O43" s="241"/>
      <c r="P43" s="241"/>
      <c r="Q43" s="241"/>
      <c r="R43" s="241"/>
      <c r="S43" s="241"/>
      <c r="T43" s="242"/>
    </row>
    <row r="44" spans="1:36" ht="30" x14ac:dyDescent="0.25">
      <c r="A44" s="144" t="s">
        <v>13</v>
      </c>
      <c r="B44" s="145" t="s">
        <v>14</v>
      </c>
      <c r="C44" s="145" t="s">
        <v>15</v>
      </c>
      <c r="D44" s="145" t="s">
        <v>16</v>
      </c>
      <c r="E44" s="177" t="s">
        <v>17</v>
      </c>
      <c r="F44" s="146" t="s">
        <v>18</v>
      </c>
      <c r="G44" s="146" t="s">
        <v>19</v>
      </c>
      <c r="H44" s="157" t="s">
        <v>20</v>
      </c>
      <c r="I44" s="146" t="s">
        <v>21</v>
      </c>
      <c r="J44" s="146" t="s">
        <v>22</v>
      </c>
      <c r="K44" s="146" t="s">
        <v>23</v>
      </c>
      <c r="L44" s="146" t="s">
        <v>24</v>
      </c>
      <c r="M44" s="146" t="s">
        <v>25</v>
      </c>
      <c r="N44" s="146" t="s">
        <v>26</v>
      </c>
      <c r="O44" s="146" t="s">
        <v>27</v>
      </c>
      <c r="P44" s="146" t="s">
        <v>28</v>
      </c>
      <c r="Q44" s="146" t="s">
        <v>29</v>
      </c>
      <c r="R44" s="146" t="s">
        <v>30</v>
      </c>
      <c r="S44" s="146" t="s">
        <v>31</v>
      </c>
      <c r="T44" s="147" t="s">
        <v>32</v>
      </c>
      <c r="U44" s="186" t="s">
        <v>86</v>
      </c>
      <c r="V44" s="186" t="s">
        <v>87</v>
      </c>
      <c r="W44" s="186" t="s">
        <v>88</v>
      </c>
    </row>
    <row r="45" spans="1:36" ht="45" hidden="1" x14ac:dyDescent="0.25">
      <c r="A45" s="155" t="e">
        <f t="shared" ref="A45:A56" si="3">+A44+1</f>
        <v>#VALUE!</v>
      </c>
      <c r="B45" s="148" t="s">
        <v>69</v>
      </c>
      <c r="C45" s="149" t="s">
        <v>89</v>
      </c>
      <c r="D45" s="148" t="s">
        <v>40</v>
      </c>
      <c r="E45" s="178">
        <v>1</v>
      </c>
      <c r="F45" s="207">
        <v>1</v>
      </c>
      <c r="G45" s="206">
        <f>+F45/E45</f>
        <v>1</v>
      </c>
      <c r="H45" s="209" t="s">
        <v>44</v>
      </c>
      <c r="I45" s="195" t="s">
        <v>37</v>
      </c>
      <c r="J45" s="148"/>
      <c r="K45" s="148"/>
      <c r="L45" s="148"/>
      <c r="M45" s="148"/>
      <c r="N45" s="148"/>
      <c r="O45" s="148"/>
      <c r="P45" s="148"/>
      <c r="Q45" s="148"/>
      <c r="R45" s="148"/>
      <c r="S45" s="148"/>
      <c r="T45" s="150"/>
      <c r="U45" s="142" t="s">
        <v>90</v>
      </c>
      <c r="W45" s="1"/>
      <c r="X45" s="1"/>
      <c r="Y45" s="1"/>
    </row>
    <row r="46" spans="1:36" hidden="1" x14ac:dyDescent="0.25">
      <c r="A46" s="135" t="e">
        <f t="shared" si="3"/>
        <v>#VALUE!</v>
      </c>
      <c r="B46" s="3" t="s">
        <v>69</v>
      </c>
      <c r="C46" s="2" t="s">
        <v>91</v>
      </c>
      <c r="D46" s="3" t="s">
        <v>92</v>
      </c>
      <c r="E46" s="179"/>
      <c r="F46" s="208"/>
      <c r="G46" s="206"/>
      <c r="H46" s="210" t="s">
        <v>44</v>
      </c>
      <c r="I46" s="197"/>
      <c r="J46" s="197"/>
      <c r="K46" s="197"/>
      <c r="L46" s="197"/>
      <c r="M46" s="197"/>
      <c r="N46" s="197"/>
      <c r="O46" s="197"/>
      <c r="P46" s="197"/>
      <c r="Q46" s="197"/>
      <c r="R46" s="197"/>
      <c r="S46" s="197"/>
      <c r="T46" s="198"/>
      <c r="U46" s="56"/>
      <c r="V46"/>
      <c r="W46" s="56"/>
      <c r="X46" s="56"/>
      <c r="Y46" s="56"/>
      <c r="Z46"/>
      <c r="AA46"/>
      <c r="AB46"/>
      <c r="AC46"/>
      <c r="AD46"/>
      <c r="AE46"/>
      <c r="AF46"/>
      <c r="AG46"/>
      <c r="AH46"/>
      <c r="AI46"/>
      <c r="AJ46"/>
    </row>
    <row r="47" spans="1:36" ht="30" hidden="1" x14ac:dyDescent="0.25">
      <c r="A47" s="135" t="e">
        <f t="shared" si="3"/>
        <v>#VALUE!</v>
      </c>
      <c r="B47" s="3" t="s">
        <v>69</v>
      </c>
      <c r="C47" s="128" t="s">
        <v>93</v>
      </c>
      <c r="D47" s="3" t="s">
        <v>43</v>
      </c>
      <c r="E47" s="179">
        <v>2</v>
      </c>
      <c r="F47" s="208">
        <v>1</v>
      </c>
      <c r="G47" s="206">
        <f t="shared" ref="G47:G52" si="4">+F47/E47</f>
        <v>0.5</v>
      </c>
      <c r="H47" s="210" t="s">
        <v>44</v>
      </c>
      <c r="I47" s="196" t="s">
        <v>94</v>
      </c>
      <c r="J47" s="3"/>
      <c r="K47" s="148"/>
      <c r="L47" s="3"/>
      <c r="M47" s="3"/>
      <c r="N47" s="3"/>
      <c r="O47" s="137"/>
      <c r="P47" s="3"/>
      <c r="Q47" s="3"/>
      <c r="R47" s="3"/>
      <c r="S47" s="3"/>
      <c r="T47" s="16"/>
      <c r="U47" s="142" t="s">
        <v>95</v>
      </c>
      <c r="W47" s="1"/>
      <c r="X47" s="1"/>
      <c r="Y47" s="1"/>
    </row>
    <row r="48" spans="1:36" ht="60" hidden="1" x14ac:dyDescent="0.25">
      <c r="A48" s="135" t="e">
        <f t="shared" si="3"/>
        <v>#VALUE!</v>
      </c>
      <c r="B48" s="3" t="s">
        <v>69</v>
      </c>
      <c r="C48" s="2" t="s">
        <v>96</v>
      </c>
      <c r="D48" s="3" t="s">
        <v>43</v>
      </c>
      <c r="E48" s="179">
        <v>2</v>
      </c>
      <c r="F48" s="211">
        <v>1</v>
      </c>
      <c r="G48" s="206">
        <f t="shared" si="4"/>
        <v>0.5</v>
      </c>
      <c r="H48" s="210" t="s">
        <v>36</v>
      </c>
      <c r="I48" s="195" t="s">
        <v>37</v>
      </c>
      <c r="J48" s="3"/>
      <c r="K48" s="3"/>
      <c r="L48" s="3"/>
      <c r="M48" s="3"/>
      <c r="N48" s="3"/>
      <c r="O48" s="137"/>
      <c r="P48" s="3"/>
      <c r="Q48" s="3"/>
      <c r="R48" s="3"/>
      <c r="S48" s="3"/>
      <c r="T48" s="16"/>
      <c r="U48" s="142" t="s">
        <v>90</v>
      </c>
      <c r="W48" s="1"/>
      <c r="X48" s="1"/>
      <c r="Y48" s="1"/>
    </row>
    <row r="49" spans="1:25" ht="30" hidden="1" x14ac:dyDescent="0.25">
      <c r="A49" s="135" t="e">
        <f t="shared" si="3"/>
        <v>#VALUE!</v>
      </c>
      <c r="B49" s="3" t="s">
        <v>69</v>
      </c>
      <c r="C49" s="128" t="s">
        <v>97</v>
      </c>
      <c r="D49" s="3" t="s">
        <v>43</v>
      </c>
      <c r="E49" s="179">
        <v>2</v>
      </c>
      <c r="F49" s="208">
        <v>1</v>
      </c>
      <c r="G49" s="206">
        <f t="shared" si="4"/>
        <v>0.5</v>
      </c>
      <c r="H49" s="210" t="s">
        <v>98</v>
      </c>
      <c r="I49" s="196" t="s">
        <v>99</v>
      </c>
      <c r="J49" s="3"/>
      <c r="K49" s="3"/>
      <c r="L49" s="3"/>
      <c r="M49" s="3"/>
      <c r="N49" s="148"/>
      <c r="O49" s="137"/>
      <c r="P49" s="3"/>
      <c r="Q49" s="3"/>
      <c r="R49" s="3"/>
      <c r="S49" s="3"/>
      <c r="T49" s="16"/>
      <c r="U49" s="142" t="s">
        <v>100</v>
      </c>
      <c r="W49" s="1"/>
      <c r="X49" s="1"/>
      <c r="Y49" s="1"/>
    </row>
    <row r="50" spans="1:25" ht="30" hidden="1" x14ac:dyDescent="0.25">
      <c r="A50" s="135" t="e">
        <f t="shared" si="3"/>
        <v>#VALUE!</v>
      </c>
      <c r="B50" s="3" t="s">
        <v>69</v>
      </c>
      <c r="C50" s="128" t="s">
        <v>101</v>
      </c>
      <c r="D50" s="3" t="s">
        <v>43</v>
      </c>
      <c r="E50" s="179">
        <v>2</v>
      </c>
      <c r="F50" s="208">
        <v>1</v>
      </c>
      <c r="G50" s="206">
        <f t="shared" si="4"/>
        <v>0.5</v>
      </c>
      <c r="H50" s="210" t="s">
        <v>44</v>
      </c>
      <c r="I50" s="196" t="s">
        <v>37</v>
      </c>
      <c r="J50" s="3"/>
      <c r="K50" s="2"/>
      <c r="L50" s="3"/>
      <c r="M50" s="3"/>
      <c r="N50" s="137"/>
      <c r="O50" s="3"/>
      <c r="P50" s="3"/>
      <c r="Q50" s="2"/>
      <c r="R50" s="3"/>
      <c r="S50" s="3"/>
      <c r="T50" s="16"/>
      <c r="U50" s="1"/>
      <c r="W50" s="142" t="s">
        <v>100</v>
      </c>
      <c r="X50" s="1"/>
      <c r="Y50" s="1"/>
    </row>
    <row r="51" spans="1:25" ht="60" hidden="1" x14ac:dyDescent="0.25">
      <c r="A51" s="135" t="e">
        <f t="shared" si="3"/>
        <v>#VALUE!</v>
      </c>
      <c r="B51" s="3" t="s">
        <v>69</v>
      </c>
      <c r="C51" s="2" t="s">
        <v>102</v>
      </c>
      <c r="D51" s="3" t="s">
        <v>46</v>
      </c>
      <c r="E51" s="179">
        <v>4</v>
      </c>
      <c r="F51" s="208"/>
      <c r="G51" s="206">
        <f t="shared" si="4"/>
        <v>0</v>
      </c>
      <c r="H51" s="210" t="s">
        <v>36</v>
      </c>
      <c r="I51" s="204" t="s">
        <v>37</v>
      </c>
      <c r="J51" s="3"/>
      <c r="K51" s="3"/>
      <c r="L51" s="187" t="s">
        <v>37</v>
      </c>
      <c r="M51" s="3"/>
      <c r="N51" s="3"/>
      <c r="O51" s="187" t="s">
        <v>37</v>
      </c>
      <c r="P51" s="3"/>
      <c r="Q51" s="3"/>
      <c r="R51" s="187" t="s">
        <v>37</v>
      </c>
      <c r="S51" s="3"/>
      <c r="T51" s="16"/>
      <c r="U51" s="142" t="s">
        <v>90</v>
      </c>
      <c r="W51" s="1"/>
      <c r="X51" s="142" t="s">
        <v>90</v>
      </c>
      <c r="Y51" s="1"/>
    </row>
    <row r="52" spans="1:25" ht="60" hidden="1" x14ac:dyDescent="0.25">
      <c r="A52" s="135" t="e">
        <f t="shared" si="3"/>
        <v>#VALUE!</v>
      </c>
      <c r="B52" s="3" t="s">
        <v>69</v>
      </c>
      <c r="C52" s="2" t="s">
        <v>103</v>
      </c>
      <c r="D52" s="3" t="s">
        <v>104</v>
      </c>
      <c r="E52" s="179">
        <v>12</v>
      </c>
      <c r="F52" s="211">
        <v>2</v>
      </c>
      <c r="G52" s="206">
        <f t="shared" si="4"/>
        <v>0.16666666666666666</v>
      </c>
      <c r="H52" s="210" t="s">
        <v>36</v>
      </c>
      <c r="I52" s="201"/>
      <c r="J52" s="197"/>
      <c r="K52" s="137"/>
      <c r="L52" s="137"/>
      <c r="M52" s="137"/>
      <c r="N52" s="137"/>
      <c r="O52" s="137"/>
      <c r="P52" s="137"/>
      <c r="Q52" s="137"/>
      <c r="R52" s="137"/>
      <c r="S52" s="137"/>
      <c r="T52" s="138"/>
    </row>
    <row r="53" spans="1:25" ht="30" hidden="1" x14ac:dyDescent="0.25">
      <c r="A53" s="135" t="e">
        <f t="shared" si="3"/>
        <v>#VALUE!</v>
      </c>
      <c r="B53" s="3" t="s">
        <v>69</v>
      </c>
      <c r="C53" s="128" t="s">
        <v>105</v>
      </c>
      <c r="D53" s="3" t="s">
        <v>92</v>
      </c>
      <c r="E53" s="179"/>
      <c r="F53" s="208"/>
      <c r="G53" s="206"/>
      <c r="H53" s="210" t="s">
        <v>44</v>
      </c>
      <c r="I53" s="199"/>
      <c r="J53" s="199"/>
      <c r="K53" s="199"/>
      <c r="L53" s="199"/>
      <c r="M53" s="199"/>
      <c r="N53" s="199"/>
      <c r="O53" s="199"/>
      <c r="P53" s="199"/>
      <c r="Q53" s="199"/>
      <c r="R53" s="199"/>
      <c r="S53" s="199"/>
      <c r="T53" s="200"/>
    </row>
    <row r="54" spans="1:25" ht="30" hidden="1" x14ac:dyDescent="0.25">
      <c r="A54" s="135" t="e">
        <f t="shared" si="3"/>
        <v>#VALUE!</v>
      </c>
      <c r="B54" s="3" t="s">
        <v>79</v>
      </c>
      <c r="C54" s="2" t="s">
        <v>106</v>
      </c>
      <c r="D54" s="3" t="s">
        <v>40</v>
      </c>
      <c r="E54" s="179">
        <v>1</v>
      </c>
      <c r="F54" s="211">
        <v>1</v>
      </c>
      <c r="G54" s="206">
        <f t="shared" ref="G54:G95" si="5">+F54/E54</f>
        <v>1</v>
      </c>
      <c r="H54" s="210" t="s">
        <v>57</v>
      </c>
      <c r="I54" s="196" t="s">
        <v>94</v>
      </c>
      <c r="J54" s="3"/>
      <c r="K54" s="3"/>
      <c r="L54" s="3"/>
      <c r="M54" s="3"/>
      <c r="N54" s="3"/>
      <c r="O54" s="3"/>
      <c r="P54" s="3"/>
      <c r="Q54" s="3"/>
      <c r="R54" s="3"/>
      <c r="S54" s="3"/>
      <c r="T54" s="16"/>
      <c r="W54" s="1"/>
      <c r="X54" s="1"/>
      <c r="Y54" s="1"/>
    </row>
    <row r="55" spans="1:25" ht="25.5" hidden="1" customHeight="1" x14ac:dyDescent="0.25">
      <c r="A55" s="135" t="e">
        <f t="shared" si="3"/>
        <v>#VALUE!</v>
      </c>
      <c r="B55" s="3" t="s">
        <v>79</v>
      </c>
      <c r="C55" s="2" t="s">
        <v>107</v>
      </c>
      <c r="D55" s="3" t="s">
        <v>40</v>
      </c>
      <c r="E55" s="179">
        <v>1</v>
      </c>
      <c r="F55" s="208"/>
      <c r="G55" s="206">
        <f t="shared" si="5"/>
        <v>0</v>
      </c>
      <c r="H55" s="210" t="s">
        <v>44</v>
      </c>
      <c r="I55" s="199"/>
      <c r="J55" s="199"/>
      <c r="K55" s="199"/>
      <c r="L55" s="199"/>
      <c r="M55" s="199"/>
      <c r="N55" s="199"/>
      <c r="O55" s="199"/>
      <c r="P55" s="199"/>
      <c r="Q55" s="199"/>
      <c r="R55" s="199"/>
      <c r="S55" s="199"/>
      <c r="T55" s="200"/>
    </row>
    <row r="56" spans="1:25" ht="27" hidden="1" customHeight="1" x14ac:dyDescent="0.25">
      <c r="A56" s="135" t="e">
        <f t="shared" si="3"/>
        <v>#VALUE!</v>
      </c>
      <c r="B56" s="139" t="s">
        <v>61</v>
      </c>
      <c r="C56" s="2" t="s">
        <v>108</v>
      </c>
      <c r="D56" s="3" t="s">
        <v>46</v>
      </c>
      <c r="E56" s="179">
        <v>4</v>
      </c>
      <c r="F56" s="208">
        <v>1</v>
      </c>
      <c r="G56" s="206">
        <f t="shared" si="5"/>
        <v>0.25</v>
      </c>
      <c r="H56" s="210" t="s">
        <v>44</v>
      </c>
      <c r="I56" s="203" t="s">
        <v>37</v>
      </c>
      <c r="J56" s="3"/>
      <c r="K56" s="3"/>
      <c r="L56" s="137"/>
      <c r="M56" s="3"/>
      <c r="N56" s="3"/>
      <c r="O56" s="137"/>
      <c r="P56" s="3"/>
      <c r="Q56" s="3"/>
      <c r="R56" s="137"/>
      <c r="S56" s="3"/>
      <c r="T56" s="16"/>
      <c r="W56" s="1"/>
      <c r="Y56" s="1"/>
    </row>
    <row r="57" spans="1:25" ht="60" hidden="1" x14ac:dyDescent="0.25">
      <c r="A57" s="135" t="e">
        <f>+A54+1</f>
        <v>#VALUE!</v>
      </c>
      <c r="B57" s="3" t="s">
        <v>69</v>
      </c>
      <c r="C57" s="128" t="s">
        <v>109</v>
      </c>
      <c r="D57" s="3" t="s">
        <v>40</v>
      </c>
      <c r="E57" s="179">
        <v>1</v>
      </c>
      <c r="F57" s="211">
        <v>1</v>
      </c>
      <c r="G57" s="206">
        <f t="shared" si="5"/>
        <v>1</v>
      </c>
      <c r="H57" s="210" t="s">
        <v>36</v>
      </c>
      <c r="I57" s="3"/>
      <c r="J57" s="196" t="s">
        <v>37</v>
      </c>
      <c r="K57" s="3"/>
      <c r="L57" s="3"/>
      <c r="M57" s="3"/>
      <c r="N57" s="3"/>
      <c r="O57" s="3"/>
      <c r="P57" s="3"/>
      <c r="Q57" s="3"/>
      <c r="R57" s="3"/>
      <c r="S57" s="3"/>
      <c r="T57" s="16"/>
      <c r="V57" s="189" t="s">
        <v>110</v>
      </c>
      <c r="W57" s="1"/>
      <c r="X57" s="1"/>
      <c r="Y57" s="1"/>
    </row>
    <row r="58" spans="1:25" ht="30" hidden="1" x14ac:dyDescent="0.25">
      <c r="A58" s="135" t="e">
        <f t="shared" ref="A58:A88" si="6">+A57+1</f>
        <v>#VALUE!</v>
      </c>
      <c r="B58" s="3" t="s">
        <v>69</v>
      </c>
      <c r="C58" s="2" t="s">
        <v>111</v>
      </c>
      <c r="D58" s="3" t="s">
        <v>40</v>
      </c>
      <c r="E58" s="179">
        <v>1</v>
      </c>
      <c r="F58" s="211">
        <v>1</v>
      </c>
      <c r="G58" s="206">
        <f t="shared" si="5"/>
        <v>1</v>
      </c>
      <c r="H58" s="210" t="s">
        <v>57</v>
      </c>
      <c r="I58" s="3"/>
      <c r="J58" s="196" t="s">
        <v>37</v>
      </c>
      <c r="K58" s="3"/>
      <c r="L58" s="3"/>
      <c r="M58" s="3"/>
      <c r="N58" s="3"/>
      <c r="O58" s="3"/>
      <c r="P58" s="3"/>
      <c r="Q58" s="3"/>
      <c r="R58" s="3"/>
      <c r="S58" s="3"/>
      <c r="T58" s="16"/>
      <c r="U58" s="1"/>
      <c r="V58" s="142" t="s">
        <v>100</v>
      </c>
      <c r="W58" s="1"/>
      <c r="X58" s="1"/>
      <c r="Y58" s="1"/>
    </row>
    <row r="59" spans="1:25" ht="60" hidden="1" x14ac:dyDescent="0.25">
      <c r="A59" s="135" t="e">
        <f t="shared" si="6"/>
        <v>#VALUE!</v>
      </c>
      <c r="B59" s="3" t="s">
        <v>69</v>
      </c>
      <c r="C59" s="128" t="s">
        <v>112</v>
      </c>
      <c r="D59" s="3" t="s">
        <v>40</v>
      </c>
      <c r="E59" s="179">
        <v>1</v>
      </c>
      <c r="F59" s="208"/>
      <c r="G59" s="206">
        <f t="shared" si="5"/>
        <v>0</v>
      </c>
      <c r="H59" s="210" t="s">
        <v>113</v>
      </c>
      <c r="I59" s="3"/>
      <c r="J59" s="3"/>
      <c r="K59" s="204" t="s">
        <v>99</v>
      </c>
      <c r="L59" s="3"/>
      <c r="M59" s="3"/>
      <c r="N59" s="3"/>
      <c r="O59" s="3"/>
      <c r="P59" s="3"/>
      <c r="Q59" s="3"/>
      <c r="R59" s="3"/>
      <c r="S59" s="3"/>
      <c r="T59" s="16"/>
      <c r="U59" s="1"/>
      <c r="W59" s="188" t="s">
        <v>100</v>
      </c>
      <c r="X59" s="1"/>
      <c r="Y59" s="1"/>
    </row>
    <row r="60" spans="1:25" ht="30" hidden="1" x14ac:dyDescent="0.25">
      <c r="A60" s="135" t="e">
        <f t="shared" si="6"/>
        <v>#VALUE!</v>
      </c>
      <c r="B60" s="3" t="s">
        <v>69</v>
      </c>
      <c r="C60" s="2" t="s">
        <v>114</v>
      </c>
      <c r="D60" s="3" t="s">
        <v>40</v>
      </c>
      <c r="E60" s="179">
        <v>1</v>
      </c>
      <c r="F60" s="208"/>
      <c r="G60" s="206">
        <f t="shared" si="5"/>
        <v>0</v>
      </c>
      <c r="H60" s="210" t="s">
        <v>115</v>
      </c>
      <c r="I60" s="148"/>
      <c r="J60" s="3"/>
      <c r="K60" s="3"/>
      <c r="L60" s="3"/>
      <c r="M60" s="3"/>
      <c r="N60" s="187" t="s">
        <v>37</v>
      </c>
      <c r="O60" s="3"/>
      <c r="P60" s="3"/>
      <c r="Q60" s="3"/>
      <c r="R60" s="3"/>
      <c r="S60" s="3"/>
      <c r="T60" s="16"/>
      <c r="U60" s="1"/>
      <c r="W60" s="1"/>
      <c r="X60" s="1"/>
      <c r="Y60" s="1"/>
    </row>
    <row r="61" spans="1:25" ht="45" hidden="1" x14ac:dyDescent="0.25">
      <c r="A61" s="135" t="e">
        <f t="shared" si="6"/>
        <v>#VALUE!</v>
      </c>
      <c r="B61" s="3" t="s">
        <v>69</v>
      </c>
      <c r="C61" s="2" t="s">
        <v>116</v>
      </c>
      <c r="D61" s="3" t="s">
        <v>40</v>
      </c>
      <c r="E61" s="179">
        <v>1</v>
      </c>
      <c r="F61" s="208"/>
      <c r="G61" s="206">
        <f t="shared" si="5"/>
        <v>0</v>
      </c>
      <c r="H61" s="210" t="s">
        <v>117</v>
      </c>
      <c r="I61" s="3"/>
      <c r="J61" s="3"/>
      <c r="K61" s="137"/>
      <c r="L61" s="3"/>
      <c r="M61" s="3"/>
      <c r="N61" s="3"/>
      <c r="O61" s="3"/>
      <c r="P61" s="3"/>
      <c r="Q61" s="3"/>
      <c r="R61" s="3"/>
      <c r="S61" s="3"/>
      <c r="T61" s="16"/>
      <c r="U61" s="1"/>
      <c r="X61" s="1"/>
      <c r="Y61" s="1"/>
    </row>
    <row r="62" spans="1:25" ht="75" hidden="1" x14ac:dyDescent="0.25">
      <c r="A62" s="135" t="e">
        <f t="shared" si="6"/>
        <v>#VALUE!</v>
      </c>
      <c r="B62" s="3" t="s">
        <v>69</v>
      </c>
      <c r="C62" s="128" t="s">
        <v>118</v>
      </c>
      <c r="D62" s="3" t="s">
        <v>40</v>
      </c>
      <c r="E62" s="179">
        <v>1</v>
      </c>
      <c r="F62" s="208"/>
      <c r="G62" s="206">
        <f t="shared" si="5"/>
        <v>0</v>
      </c>
      <c r="H62" s="210" t="s">
        <v>119</v>
      </c>
      <c r="I62" s="3"/>
      <c r="J62" s="3"/>
      <c r="K62" s="148"/>
      <c r="L62" s="148"/>
      <c r="M62" s="213"/>
      <c r="N62" s="191" t="s">
        <v>99</v>
      </c>
      <c r="O62" s="3"/>
      <c r="P62" s="3"/>
      <c r="Q62" s="3"/>
      <c r="R62" s="3"/>
      <c r="S62" s="3"/>
      <c r="T62" s="16"/>
      <c r="U62" s="1"/>
      <c r="W62" s="1"/>
      <c r="X62" s="1"/>
    </row>
    <row r="63" spans="1:25" ht="30" hidden="1" x14ac:dyDescent="0.25">
      <c r="A63" s="135" t="e">
        <f t="shared" si="6"/>
        <v>#VALUE!</v>
      </c>
      <c r="B63" s="3" t="s">
        <v>69</v>
      </c>
      <c r="C63" s="2" t="s">
        <v>120</v>
      </c>
      <c r="D63" s="3" t="s">
        <v>40</v>
      </c>
      <c r="E63" s="179">
        <v>1</v>
      </c>
      <c r="F63" s="208"/>
      <c r="G63" s="206">
        <f t="shared" si="5"/>
        <v>0</v>
      </c>
      <c r="H63" s="210" t="s">
        <v>121</v>
      </c>
      <c r="I63" s="3"/>
      <c r="J63" s="3"/>
      <c r="K63" s="3"/>
      <c r="L63" s="3"/>
      <c r="M63" s="3"/>
      <c r="N63" s="3"/>
      <c r="O63" s="3"/>
      <c r="P63" s="3"/>
      <c r="Q63" s="3"/>
      <c r="R63" s="3"/>
      <c r="S63" s="3"/>
      <c r="T63" s="138"/>
      <c r="U63" s="1"/>
      <c r="W63" s="1"/>
      <c r="X63" s="1"/>
      <c r="Y63" s="1"/>
    </row>
    <row r="64" spans="1:25" hidden="1" x14ac:dyDescent="0.25">
      <c r="A64" s="135" t="e">
        <f t="shared" si="6"/>
        <v>#VALUE!</v>
      </c>
      <c r="B64" s="3" t="s">
        <v>69</v>
      </c>
      <c r="C64" s="2" t="s">
        <v>122</v>
      </c>
      <c r="D64" s="3" t="s">
        <v>40</v>
      </c>
      <c r="E64" s="179">
        <v>1</v>
      </c>
      <c r="F64" s="208"/>
      <c r="G64" s="206">
        <f t="shared" si="5"/>
        <v>0</v>
      </c>
      <c r="H64" s="210" t="s">
        <v>44</v>
      </c>
      <c r="I64" s="3"/>
      <c r="J64" s="3"/>
      <c r="K64" s="56"/>
      <c r="L64" s="187" t="s">
        <v>94</v>
      </c>
      <c r="M64" s="3"/>
      <c r="N64" s="3"/>
      <c r="O64" s="3"/>
      <c r="P64" s="3"/>
      <c r="Q64" s="56"/>
      <c r="R64" s="3"/>
      <c r="S64" s="3"/>
      <c r="T64" s="16"/>
      <c r="U64" s="1"/>
      <c r="W64" s="1"/>
      <c r="Y64" s="1"/>
    </row>
    <row r="65" spans="1:36" ht="30" hidden="1" x14ac:dyDescent="0.25">
      <c r="A65" s="135" t="e">
        <f t="shared" si="6"/>
        <v>#VALUE!</v>
      </c>
      <c r="B65" s="3" t="s">
        <v>69</v>
      </c>
      <c r="C65" s="128" t="s">
        <v>123</v>
      </c>
      <c r="D65" s="3" t="s">
        <v>40</v>
      </c>
      <c r="E65" s="179">
        <v>1</v>
      </c>
      <c r="F65" s="208"/>
      <c r="G65" s="206">
        <f t="shared" si="5"/>
        <v>0</v>
      </c>
      <c r="H65" s="210" t="s">
        <v>119</v>
      </c>
      <c r="I65" s="3"/>
      <c r="J65" s="3"/>
      <c r="K65" s="3"/>
      <c r="L65" s="3"/>
      <c r="M65" s="3"/>
      <c r="N65" s="137"/>
      <c r="O65" s="3"/>
      <c r="P65" s="3"/>
      <c r="Q65" s="3"/>
      <c r="R65" s="3"/>
      <c r="S65" s="3"/>
      <c r="T65" s="16"/>
      <c r="U65"/>
      <c r="V65"/>
      <c r="W65"/>
      <c r="X65"/>
      <c r="Y65"/>
      <c r="Z65"/>
      <c r="AA65"/>
      <c r="AB65"/>
      <c r="AC65"/>
      <c r="AD65"/>
      <c r="AE65"/>
      <c r="AF65"/>
      <c r="AG65"/>
      <c r="AH65"/>
      <c r="AI65"/>
      <c r="AJ65"/>
    </row>
    <row r="66" spans="1:36" ht="30" hidden="1" x14ac:dyDescent="0.25">
      <c r="A66" s="135" t="e">
        <f t="shared" si="6"/>
        <v>#VALUE!</v>
      </c>
      <c r="B66" s="3" t="s">
        <v>69</v>
      </c>
      <c r="C66" s="128" t="s">
        <v>124</v>
      </c>
      <c r="D66" s="3" t="s">
        <v>43</v>
      </c>
      <c r="E66" s="179">
        <v>2</v>
      </c>
      <c r="F66" s="208"/>
      <c r="G66" s="206">
        <f t="shared" si="5"/>
        <v>0</v>
      </c>
      <c r="H66" s="210" t="s">
        <v>60</v>
      </c>
      <c r="I66" s="148"/>
      <c r="J66" s="3"/>
      <c r="K66" s="3"/>
      <c r="L66" s="148"/>
      <c r="M66" s="3"/>
      <c r="N66" s="137"/>
      <c r="O66" s="148"/>
      <c r="P66" s="3"/>
      <c r="Q66" s="137"/>
      <c r="R66" s="148"/>
      <c r="S66" s="3"/>
      <c r="T66" s="16"/>
      <c r="U66" s="1"/>
      <c r="W66" s="1"/>
      <c r="X66" s="1"/>
      <c r="Y66" s="1"/>
    </row>
    <row r="67" spans="1:36" ht="30" hidden="1" x14ac:dyDescent="0.25">
      <c r="A67" s="135" t="e">
        <f t="shared" si="6"/>
        <v>#VALUE!</v>
      </c>
      <c r="B67" s="3" t="s">
        <v>69</v>
      </c>
      <c r="C67" s="128" t="s">
        <v>125</v>
      </c>
      <c r="D67" s="3" t="s">
        <v>43</v>
      </c>
      <c r="E67" s="179">
        <v>2</v>
      </c>
      <c r="F67" s="208">
        <v>1</v>
      </c>
      <c r="G67" s="206">
        <f t="shared" si="5"/>
        <v>0.5</v>
      </c>
      <c r="H67" s="210" t="s">
        <v>126</v>
      </c>
      <c r="I67" s="197"/>
      <c r="J67" s="148"/>
      <c r="K67" s="3"/>
      <c r="L67" s="148"/>
      <c r="M67" s="3"/>
      <c r="N67" s="148"/>
      <c r="O67" s="137"/>
      <c r="P67" s="148"/>
      <c r="Q67" s="3"/>
      <c r="R67" s="148"/>
      <c r="S67" s="3"/>
      <c r="T67" s="16"/>
      <c r="W67" s="1"/>
      <c r="X67" s="1"/>
      <c r="Y67" s="1"/>
    </row>
    <row r="68" spans="1:36" ht="30" hidden="1" x14ac:dyDescent="0.25">
      <c r="A68" s="135" t="e">
        <f t="shared" si="6"/>
        <v>#VALUE!</v>
      </c>
      <c r="B68" s="3" t="s">
        <v>69</v>
      </c>
      <c r="C68" s="2" t="s">
        <v>127</v>
      </c>
      <c r="D68" s="3" t="s">
        <v>43</v>
      </c>
      <c r="E68" s="179">
        <v>2</v>
      </c>
      <c r="F68" s="208">
        <v>1</v>
      </c>
      <c r="G68" s="206">
        <f t="shared" si="5"/>
        <v>0.5</v>
      </c>
      <c r="H68" s="210" t="s">
        <v>126</v>
      </c>
      <c r="I68" s="3"/>
      <c r="J68" s="196" t="s">
        <v>37</v>
      </c>
      <c r="K68" s="3"/>
      <c r="L68" s="3"/>
      <c r="M68" s="3"/>
      <c r="N68" s="3"/>
      <c r="O68" s="137"/>
      <c r="P68" s="3"/>
      <c r="Q68" s="3"/>
      <c r="R68" s="3"/>
      <c r="S68" s="3"/>
      <c r="T68" s="16"/>
      <c r="W68" s="1"/>
      <c r="X68" s="1"/>
      <c r="Y68" s="1"/>
    </row>
    <row r="69" spans="1:36" ht="30" hidden="1" x14ac:dyDescent="0.25">
      <c r="A69" s="135" t="e">
        <f t="shared" si="6"/>
        <v>#VALUE!</v>
      </c>
      <c r="B69" s="3" t="s">
        <v>69</v>
      </c>
      <c r="C69" s="128" t="s">
        <v>128</v>
      </c>
      <c r="D69" s="3" t="s">
        <v>43</v>
      </c>
      <c r="E69" s="179">
        <v>2</v>
      </c>
      <c r="F69" s="208">
        <v>1</v>
      </c>
      <c r="G69" s="206">
        <f t="shared" si="5"/>
        <v>0.5</v>
      </c>
      <c r="H69" s="210" t="s">
        <v>126</v>
      </c>
      <c r="I69" s="3"/>
      <c r="J69" s="3"/>
      <c r="K69" s="196" t="s">
        <v>99</v>
      </c>
      <c r="L69" s="3"/>
      <c r="M69" s="3"/>
      <c r="N69" s="3"/>
      <c r="O69" s="3"/>
      <c r="P69" s="137"/>
      <c r="Q69" s="3"/>
      <c r="R69" s="3"/>
      <c r="S69" s="3"/>
      <c r="T69" s="16"/>
      <c r="U69" s="1"/>
      <c r="W69" s="142" t="s">
        <v>100</v>
      </c>
      <c r="X69" s="1"/>
      <c r="Y69" s="1"/>
    </row>
    <row r="70" spans="1:36" ht="16.5" hidden="1" customHeight="1" x14ac:dyDescent="0.25">
      <c r="A70" s="135" t="e">
        <f t="shared" si="6"/>
        <v>#VALUE!</v>
      </c>
      <c r="B70" s="3" t="s">
        <v>69</v>
      </c>
      <c r="C70" s="2" t="s">
        <v>129</v>
      </c>
      <c r="D70" s="3" t="s">
        <v>43</v>
      </c>
      <c r="E70" s="179">
        <v>2</v>
      </c>
      <c r="F70" s="208">
        <v>1</v>
      </c>
      <c r="G70" s="206">
        <f t="shared" si="5"/>
        <v>0.5</v>
      </c>
      <c r="H70" s="210" t="s">
        <v>57</v>
      </c>
      <c r="I70" s="196" t="s">
        <v>37</v>
      </c>
      <c r="J70" s="3"/>
      <c r="K70" s="3"/>
      <c r="M70" s="3"/>
      <c r="N70" s="3"/>
      <c r="O70" s="3"/>
      <c r="P70" s="137"/>
      <c r="Q70" s="3"/>
      <c r="R70" s="3"/>
      <c r="S70" s="3"/>
      <c r="T70" s="16"/>
      <c r="U70" s="1"/>
    </row>
    <row r="71" spans="1:36" ht="60" hidden="1" x14ac:dyDescent="0.25">
      <c r="A71" s="135" t="e">
        <f t="shared" si="6"/>
        <v>#VALUE!</v>
      </c>
      <c r="B71" s="3" t="s">
        <v>69</v>
      </c>
      <c r="C71" s="2" t="s">
        <v>130</v>
      </c>
      <c r="D71" s="3" t="s">
        <v>40</v>
      </c>
      <c r="E71" s="179">
        <v>1</v>
      </c>
      <c r="F71" s="208"/>
      <c r="G71" s="206">
        <f t="shared" si="5"/>
        <v>0</v>
      </c>
      <c r="H71" s="210" t="s">
        <v>36</v>
      </c>
      <c r="I71" s="3"/>
      <c r="J71" s="3"/>
      <c r="K71" s="3"/>
      <c r="L71" s="3"/>
      <c r="M71" s="137"/>
      <c r="N71" s="3"/>
      <c r="O71" s="3"/>
      <c r="P71" s="3"/>
      <c r="Q71" s="3"/>
      <c r="R71" s="3"/>
      <c r="S71" s="3"/>
      <c r="T71" s="16"/>
      <c r="U71"/>
      <c r="V71"/>
      <c r="W71"/>
      <c r="X71"/>
      <c r="Y71" s="56" t="s">
        <v>100</v>
      </c>
      <c r="Z71"/>
      <c r="AA71"/>
      <c r="AB71"/>
      <c r="AC71"/>
      <c r="AD71"/>
      <c r="AE71"/>
      <c r="AF71"/>
      <c r="AG71"/>
      <c r="AH71"/>
      <c r="AI71"/>
      <c r="AJ71"/>
    </row>
    <row r="72" spans="1:36" ht="17.25" hidden="1" customHeight="1" x14ac:dyDescent="0.25">
      <c r="A72" s="135" t="e">
        <f t="shared" si="6"/>
        <v>#VALUE!</v>
      </c>
      <c r="B72" s="3" t="s">
        <v>69</v>
      </c>
      <c r="C72" s="2" t="s">
        <v>131</v>
      </c>
      <c r="D72" s="3" t="s">
        <v>132</v>
      </c>
      <c r="E72" s="179">
        <v>6</v>
      </c>
      <c r="F72" s="208">
        <v>1</v>
      </c>
      <c r="G72" s="206">
        <f t="shared" si="5"/>
        <v>0.16666666666666666</v>
      </c>
      <c r="H72" s="210" t="s">
        <v>36</v>
      </c>
      <c r="I72" s="3"/>
      <c r="J72" s="196" t="s">
        <v>37</v>
      </c>
      <c r="K72" s="3"/>
      <c r="L72" s="187" t="s">
        <v>37</v>
      </c>
      <c r="M72" s="3"/>
      <c r="N72" s="187" t="s">
        <v>37</v>
      </c>
      <c r="O72" s="3"/>
      <c r="P72" s="187" t="s">
        <v>37</v>
      </c>
      <c r="Q72" s="3"/>
      <c r="R72" s="187" t="s">
        <v>37</v>
      </c>
      <c r="S72" s="3"/>
      <c r="T72" s="138"/>
      <c r="U72" s="1"/>
      <c r="V72" s="142" t="s">
        <v>90</v>
      </c>
      <c r="W72" s="1"/>
      <c r="Y72" s="1"/>
    </row>
    <row r="73" spans="1:36" ht="60" hidden="1" x14ac:dyDescent="0.25">
      <c r="A73" s="135" t="e">
        <f t="shared" si="6"/>
        <v>#VALUE!</v>
      </c>
      <c r="B73" s="3" t="s">
        <v>69</v>
      </c>
      <c r="C73" s="2" t="s">
        <v>133</v>
      </c>
      <c r="D73" s="3" t="s">
        <v>104</v>
      </c>
      <c r="E73" s="179">
        <v>12</v>
      </c>
      <c r="F73" s="211">
        <v>2</v>
      </c>
      <c r="G73" s="206">
        <f t="shared" si="5"/>
        <v>0.16666666666666666</v>
      </c>
      <c r="H73" s="210" t="s">
        <v>36</v>
      </c>
      <c r="I73" s="197"/>
      <c r="J73" s="197"/>
      <c r="K73" s="137"/>
      <c r="L73" s="137"/>
      <c r="M73" s="137"/>
      <c r="N73" s="137"/>
      <c r="O73" s="137"/>
      <c r="P73" s="137"/>
      <c r="Q73" s="137"/>
      <c r="R73" s="137"/>
      <c r="S73" s="137"/>
      <c r="T73" s="138"/>
      <c r="U73" s="142" t="s">
        <v>90</v>
      </c>
      <c r="V73" s="142" t="s">
        <v>100</v>
      </c>
    </row>
    <row r="74" spans="1:36" ht="60" x14ac:dyDescent="0.25">
      <c r="A74" s="135" t="e">
        <f t="shared" si="6"/>
        <v>#VALUE!</v>
      </c>
      <c r="B74" s="3" t="s">
        <v>134</v>
      </c>
      <c r="C74" s="2" t="s">
        <v>135</v>
      </c>
      <c r="D74" s="3" t="s">
        <v>40</v>
      </c>
      <c r="E74" s="179">
        <v>1</v>
      </c>
      <c r="F74" s="208"/>
      <c r="G74" s="206">
        <f t="shared" si="5"/>
        <v>0</v>
      </c>
      <c r="H74" s="210" t="s">
        <v>36</v>
      </c>
      <c r="I74" s="3"/>
      <c r="J74" s="3"/>
      <c r="K74" s="3"/>
      <c r="L74" s="3"/>
      <c r="M74" s="3"/>
      <c r="N74" s="187" t="s">
        <v>37</v>
      </c>
      <c r="O74" s="3"/>
      <c r="P74" s="3"/>
      <c r="Q74" s="3"/>
      <c r="R74" s="3"/>
      <c r="S74" s="3"/>
      <c r="T74" s="16"/>
      <c r="U74" s="1"/>
      <c r="W74" s="1"/>
      <c r="X74" s="1"/>
      <c r="Y74" s="1"/>
    </row>
    <row r="75" spans="1:36" ht="30" hidden="1" x14ac:dyDescent="0.25">
      <c r="A75" s="135" t="e">
        <f t="shared" si="6"/>
        <v>#VALUE!</v>
      </c>
      <c r="B75" s="139" t="s">
        <v>61</v>
      </c>
      <c r="C75" s="128" t="s">
        <v>136</v>
      </c>
      <c r="D75" s="3" t="s">
        <v>40</v>
      </c>
      <c r="E75" s="179">
        <v>1</v>
      </c>
      <c r="F75" s="208"/>
      <c r="G75" s="206">
        <f t="shared" si="5"/>
        <v>0</v>
      </c>
      <c r="H75" s="210" t="s">
        <v>57</v>
      </c>
      <c r="I75" s="3"/>
      <c r="J75" s="3"/>
      <c r="L75" s="187" t="s">
        <v>37</v>
      </c>
      <c r="M75" s="3"/>
      <c r="N75" s="3"/>
      <c r="O75" s="3"/>
      <c r="P75" s="3"/>
      <c r="Q75" s="3"/>
      <c r="R75" s="3"/>
      <c r="S75" s="3"/>
      <c r="T75" s="16"/>
      <c r="U75" s="1"/>
      <c r="W75" s="142" t="s">
        <v>90</v>
      </c>
      <c r="X75" s="1"/>
      <c r="Y75" s="1"/>
    </row>
    <row r="76" spans="1:36" ht="30" hidden="1" x14ac:dyDescent="0.25">
      <c r="A76" s="135" t="e">
        <f t="shared" si="6"/>
        <v>#VALUE!</v>
      </c>
      <c r="B76" s="139" t="s">
        <v>61</v>
      </c>
      <c r="C76" s="128" t="s">
        <v>137</v>
      </c>
      <c r="D76" s="3" t="s">
        <v>40</v>
      </c>
      <c r="E76" s="179">
        <v>1</v>
      </c>
      <c r="F76" s="208"/>
      <c r="G76" s="206">
        <f t="shared" si="5"/>
        <v>0</v>
      </c>
      <c r="H76" s="210" t="s">
        <v>57</v>
      </c>
      <c r="I76" s="3"/>
      <c r="J76" s="3"/>
      <c r="K76" s="3"/>
      <c r="L76" s="187" t="s">
        <v>37</v>
      </c>
      <c r="M76" s="3"/>
      <c r="N76" s="3"/>
      <c r="O76" s="3"/>
      <c r="P76" s="3"/>
      <c r="Q76" s="3"/>
      <c r="R76" s="3"/>
      <c r="S76" s="3"/>
      <c r="T76" s="16"/>
      <c r="U76" s="1"/>
      <c r="W76" s="1"/>
      <c r="X76" s="142" t="s">
        <v>90</v>
      </c>
      <c r="Y76" s="1"/>
    </row>
    <row r="77" spans="1:36" ht="30" hidden="1" x14ac:dyDescent="0.25">
      <c r="A77" s="135" t="e">
        <f t="shared" si="6"/>
        <v>#VALUE!</v>
      </c>
      <c r="B77" s="139" t="s">
        <v>61</v>
      </c>
      <c r="C77" s="128" t="s">
        <v>138</v>
      </c>
      <c r="D77" s="3" t="s">
        <v>40</v>
      </c>
      <c r="E77" s="179">
        <v>1</v>
      </c>
      <c r="F77" s="208"/>
      <c r="G77" s="206">
        <f t="shared" si="5"/>
        <v>0</v>
      </c>
      <c r="H77" s="210" t="s">
        <v>57</v>
      </c>
      <c r="I77" s="3"/>
      <c r="J77" s="3"/>
      <c r="K77" s="3"/>
      <c r="L77" s="3"/>
      <c r="M77" s="3"/>
      <c r="N77" s="3"/>
      <c r="O77" s="187" t="s">
        <v>99</v>
      </c>
      <c r="P77" s="3"/>
      <c r="Q77" s="3"/>
      <c r="R77" s="3"/>
      <c r="S77" s="3"/>
      <c r="T77" s="16"/>
      <c r="U77" s="1"/>
      <c r="W77" s="1"/>
      <c r="X77" s="1"/>
      <c r="Y77" s="1"/>
    </row>
    <row r="78" spans="1:36" ht="30" hidden="1" x14ac:dyDescent="0.25">
      <c r="A78" s="135" t="e">
        <f t="shared" si="6"/>
        <v>#VALUE!</v>
      </c>
      <c r="B78" s="139" t="s">
        <v>61</v>
      </c>
      <c r="C78" s="128" t="s">
        <v>139</v>
      </c>
      <c r="D78" s="3" t="s">
        <v>40</v>
      </c>
      <c r="E78" s="179">
        <v>1</v>
      </c>
      <c r="F78" s="208"/>
      <c r="G78" s="206">
        <f t="shared" si="5"/>
        <v>0</v>
      </c>
      <c r="H78" s="210" t="s">
        <v>57</v>
      </c>
      <c r="I78" s="3"/>
      <c r="J78" s="3"/>
      <c r="K78" s="3"/>
      <c r="L78" s="3"/>
      <c r="M78" s="3"/>
      <c r="N78" s="3"/>
      <c r="O78" s="3"/>
      <c r="P78" s="187" t="s">
        <v>99</v>
      </c>
      <c r="Q78" s="3"/>
      <c r="R78" s="3"/>
      <c r="S78" s="3"/>
      <c r="T78" s="16"/>
      <c r="U78" s="1"/>
      <c r="W78" s="1"/>
      <c r="X78" s="1"/>
      <c r="Y78" s="1"/>
    </row>
    <row r="79" spans="1:36" ht="30" hidden="1" x14ac:dyDescent="0.25">
      <c r="A79" s="135" t="e">
        <f t="shared" si="6"/>
        <v>#VALUE!</v>
      </c>
      <c r="B79" s="139" t="s">
        <v>61</v>
      </c>
      <c r="C79" s="128" t="s">
        <v>140</v>
      </c>
      <c r="D79" s="3" t="s">
        <v>40</v>
      </c>
      <c r="E79" s="179">
        <v>1</v>
      </c>
      <c r="F79" s="208"/>
      <c r="G79" s="206">
        <f t="shared" si="5"/>
        <v>0</v>
      </c>
      <c r="H79" s="210" t="s">
        <v>57</v>
      </c>
      <c r="I79" s="3"/>
      <c r="J79" s="3"/>
      <c r="K79" s="3"/>
      <c r="L79" s="3"/>
      <c r="M79" s="187" t="s">
        <v>37</v>
      </c>
      <c r="N79" s="3"/>
      <c r="O79" s="3"/>
      <c r="P79" s="3"/>
      <c r="Q79" s="3"/>
      <c r="R79" s="3"/>
      <c r="S79" s="3"/>
      <c r="T79" s="16"/>
      <c r="U79" s="1"/>
      <c r="W79" s="1"/>
      <c r="X79" s="1"/>
    </row>
    <row r="80" spans="1:36" ht="30" hidden="1" x14ac:dyDescent="0.25">
      <c r="A80" s="135" t="e">
        <f t="shared" si="6"/>
        <v>#VALUE!</v>
      </c>
      <c r="B80" s="139" t="s">
        <v>61</v>
      </c>
      <c r="C80" s="128" t="s">
        <v>141</v>
      </c>
      <c r="D80" s="3" t="s">
        <v>40</v>
      </c>
      <c r="E80" s="179">
        <v>1</v>
      </c>
      <c r="F80" s="208"/>
      <c r="G80" s="206">
        <f t="shared" si="5"/>
        <v>0</v>
      </c>
      <c r="H80" s="210" t="s">
        <v>57</v>
      </c>
      <c r="I80" s="3"/>
      <c r="J80" s="3"/>
      <c r="K80" s="3"/>
      <c r="L80" s="3"/>
      <c r="M80" s="3"/>
      <c r="N80" s="187" t="s">
        <v>99</v>
      </c>
      <c r="O80" s="3"/>
      <c r="P80" s="3"/>
      <c r="Q80" s="3"/>
      <c r="R80" s="3"/>
      <c r="S80" s="3"/>
      <c r="T80" s="16"/>
      <c r="U80" s="1"/>
      <c r="W80" s="1"/>
      <c r="X80" s="1"/>
      <c r="Y80" s="1"/>
    </row>
    <row r="81" spans="1:25" ht="30" hidden="1" x14ac:dyDescent="0.25">
      <c r="A81" s="135" t="e">
        <f t="shared" si="6"/>
        <v>#VALUE!</v>
      </c>
      <c r="B81" s="139" t="s">
        <v>61</v>
      </c>
      <c r="C81" s="128" t="s">
        <v>142</v>
      </c>
      <c r="D81" s="3" t="s">
        <v>40</v>
      </c>
      <c r="E81" s="179">
        <v>1</v>
      </c>
      <c r="F81" s="208"/>
      <c r="G81" s="206">
        <f t="shared" si="5"/>
        <v>0</v>
      </c>
      <c r="H81" s="210" t="s">
        <v>57</v>
      </c>
      <c r="I81" s="3"/>
      <c r="J81" s="3"/>
      <c r="K81" s="3"/>
      <c r="L81" s="187" t="s">
        <v>37</v>
      </c>
      <c r="M81" s="3"/>
      <c r="N81" s="3"/>
      <c r="O81" s="3"/>
      <c r="P81" s="3"/>
      <c r="Q81" s="3"/>
      <c r="R81" s="3"/>
      <c r="S81" s="3"/>
      <c r="T81" s="16"/>
      <c r="U81" s="1"/>
      <c r="W81" s="142" t="s">
        <v>90</v>
      </c>
      <c r="X81" s="1"/>
      <c r="Y81" s="1"/>
    </row>
    <row r="82" spans="1:25" ht="30" hidden="1" x14ac:dyDescent="0.25">
      <c r="A82" s="135" t="e">
        <f t="shared" si="6"/>
        <v>#VALUE!</v>
      </c>
      <c r="B82" s="139" t="s">
        <v>61</v>
      </c>
      <c r="C82" s="128" t="s">
        <v>143</v>
      </c>
      <c r="D82" s="3" t="s">
        <v>40</v>
      </c>
      <c r="E82" s="179">
        <v>1</v>
      </c>
      <c r="F82" s="208"/>
      <c r="G82" s="206">
        <f t="shared" si="5"/>
        <v>0</v>
      </c>
      <c r="H82" s="210" t="s">
        <v>57</v>
      </c>
      <c r="I82" s="3"/>
      <c r="J82" s="3"/>
      <c r="K82" s="3"/>
      <c r="L82" s="3"/>
      <c r="M82" s="3"/>
      <c r="N82" s="3"/>
      <c r="O82" s="3"/>
      <c r="P82" s="3"/>
      <c r="Q82" s="137"/>
      <c r="R82" s="3"/>
      <c r="S82" s="3"/>
      <c r="T82" s="16"/>
      <c r="U82" s="1"/>
      <c r="W82" s="1"/>
      <c r="X82" s="1"/>
      <c r="Y82" s="1"/>
    </row>
    <row r="83" spans="1:25" ht="30" x14ac:dyDescent="0.25">
      <c r="A83" s="135" t="e">
        <f t="shared" si="6"/>
        <v>#VALUE!</v>
      </c>
      <c r="B83" s="3" t="s">
        <v>134</v>
      </c>
      <c r="C83" s="2" t="s">
        <v>144</v>
      </c>
      <c r="D83" s="3" t="s">
        <v>40</v>
      </c>
      <c r="E83" s="179">
        <v>1</v>
      </c>
      <c r="F83" s="208"/>
      <c r="G83" s="206">
        <f t="shared" si="5"/>
        <v>0</v>
      </c>
      <c r="H83" s="210" t="s">
        <v>57</v>
      </c>
      <c r="I83" s="3"/>
      <c r="J83" s="3"/>
      <c r="K83" s="3"/>
      <c r="L83" s="3"/>
      <c r="M83" s="187" t="s">
        <v>37</v>
      </c>
      <c r="N83" s="3"/>
      <c r="O83" s="3"/>
      <c r="P83" s="3"/>
      <c r="Q83" s="3"/>
      <c r="R83" s="3"/>
      <c r="S83" s="3"/>
      <c r="T83" s="16"/>
      <c r="U83" s="1"/>
      <c r="W83" s="1"/>
      <c r="X83" s="1"/>
      <c r="Y83" s="1"/>
    </row>
    <row r="84" spans="1:25" ht="30" x14ac:dyDescent="0.25">
      <c r="A84" s="135" t="e">
        <f t="shared" si="6"/>
        <v>#VALUE!</v>
      </c>
      <c r="B84" s="3" t="s">
        <v>134</v>
      </c>
      <c r="C84" s="2" t="s">
        <v>145</v>
      </c>
      <c r="D84" s="3" t="s">
        <v>40</v>
      </c>
      <c r="E84" s="179">
        <v>1</v>
      </c>
      <c r="F84" s="208"/>
      <c r="G84" s="206">
        <f t="shared" si="5"/>
        <v>0</v>
      </c>
      <c r="H84" s="210" t="s">
        <v>57</v>
      </c>
      <c r="I84" s="3"/>
      <c r="J84" s="3"/>
      <c r="K84" s="3"/>
      <c r="L84" s="3"/>
      <c r="M84" s="3"/>
      <c r="N84" s="3"/>
      <c r="O84" s="3"/>
      <c r="P84" s="3"/>
      <c r="Q84" s="3"/>
      <c r="R84" s="187" t="s">
        <v>99</v>
      </c>
      <c r="S84" s="3"/>
      <c r="T84" s="16"/>
      <c r="U84" s="1"/>
      <c r="W84" s="1"/>
      <c r="X84" s="1"/>
      <c r="Y84" s="1"/>
    </row>
    <row r="85" spans="1:25" ht="30" x14ac:dyDescent="0.25">
      <c r="A85" s="135" t="e">
        <f t="shared" si="6"/>
        <v>#VALUE!</v>
      </c>
      <c r="B85" s="3" t="s">
        <v>134</v>
      </c>
      <c r="C85" s="2" t="s">
        <v>146</v>
      </c>
      <c r="D85" s="3" t="s">
        <v>40</v>
      </c>
      <c r="E85" s="179">
        <v>1</v>
      </c>
      <c r="F85" s="208"/>
      <c r="G85" s="206">
        <f t="shared" si="5"/>
        <v>0</v>
      </c>
      <c r="H85" s="210" t="s">
        <v>57</v>
      </c>
      <c r="I85" s="3"/>
      <c r="J85" s="3"/>
      <c r="K85" s="187" t="s">
        <v>37</v>
      </c>
      <c r="L85" s="3"/>
      <c r="M85" s="3"/>
      <c r="N85" s="3"/>
      <c r="O85" s="3"/>
      <c r="P85" s="3"/>
      <c r="Q85" s="3"/>
      <c r="R85" s="3"/>
      <c r="S85" s="3"/>
      <c r="T85" s="16"/>
      <c r="U85" s="1"/>
      <c r="W85" s="142" t="s">
        <v>90</v>
      </c>
      <c r="X85" s="1"/>
      <c r="Y85" s="1"/>
    </row>
    <row r="86" spans="1:25" ht="30" x14ac:dyDescent="0.25">
      <c r="A86" s="135" t="e">
        <f t="shared" si="6"/>
        <v>#VALUE!</v>
      </c>
      <c r="B86" s="3" t="s">
        <v>134</v>
      </c>
      <c r="C86" s="2" t="s">
        <v>147</v>
      </c>
      <c r="D86" s="3" t="s">
        <v>40</v>
      </c>
      <c r="E86" s="179">
        <v>1</v>
      </c>
      <c r="F86" s="208"/>
      <c r="G86" s="206">
        <f t="shared" si="5"/>
        <v>0</v>
      </c>
      <c r="H86" s="210" t="s">
        <v>57</v>
      </c>
      <c r="I86" s="3"/>
      <c r="J86" s="3"/>
      <c r="K86" s="3"/>
      <c r="L86" s="3"/>
      <c r="M86" s="3"/>
      <c r="N86" s="3"/>
      <c r="O86" s="187" t="s">
        <v>37</v>
      </c>
      <c r="P86" s="3"/>
      <c r="Q86" s="3"/>
      <c r="R86" s="3"/>
      <c r="S86" s="3"/>
      <c r="T86" s="16"/>
      <c r="U86" s="1"/>
      <c r="W86" s="1"/>
      <c r="X86" s="1"/>
      <c r="Y86" s="1"/>
    </row>
    <row r="87" spans="1:25" ht="30" x14ac:dyDescent="0.25">
      <c r="A87" s="135" t="e">
        <f t="shared" si="6"/>
        <v>#VALUE!</v>
      </c>
      <c r="B87" s="3" t="s">
        <v>134</v>
      </c>
      <c r="C87" s="2" t="s">
        <v>148</v>
      </c>
      <c r="D87" s="3" t="s">
        <v>40</v>
      </c>
      <c r="E87" s="179">
        <v>1</v>
      </c>
      <c r="F87" s="208"/>
      <c r="G87" s="206">
        <f t="shared" si="5"/>
        <v>0</v>
      </c>
      <c r="H87" s="210" t="s">
        <v>57</v>
      </c>
      <c r="I87" s="3"/>
      <c r="J87" s="3"/>
      <c r="K87" s="3"/>
      <c r="L87" s="3"/>
      <c r="M87" s="3"/>
      <c r="N87" s="3"/>
      <c r="O87" s="3"/>
      <c r="P87" s="187" t="s">
        <v>99</v>
      </c>
      <c r="Q87" s="3"/>
      <c r="R87" s="3"/>
      <c r="S87" s="3"/>
      <c r="T87" s="16"/>
      <c r="U87" s="1"/>
      <c r="W87" s="1"/>
      <c r="X87" s="1"/>
      <c r="Y87" s="1"/>
    </row>
    <row r="88" spans="1:25" ht="30" x14ac:dyDescent="0.25">
      <c r="A88" s="135" t="e">
        <f t="shared" si="6"/>
        <v>#VALUE!</v>
      </c>
      <c r="B88" s="3" t="s">
        <v>134</v>
      </c>
      <c r="C88" s="2" t="s">
        <v>149</v>
      </c>
      <c r="D88" s="3" t="s">
        <v>40</v>
      </c>
      <c r="E88" s="179">
        <v>1</v>
      </c>
      <c r="F88" s="208"/>
      <c r="G88" s="206">
        <f t="shared" si="5"/>
        <v>0</v>
      </c>
      <c r="H88" s="210" t="s">
        <v>57</v>
      </c>
      <c r="I88" s="3"/>
      <c r="J88" s="3"/>
      <c r="K88" s="3"/>
      <c r="L88" s="3"/>
      <c r="M88" s="3"/>
      <c r="N88" s="3"/>
      <c r="O88" s="3"/>
      <c r="P88" s="3"/>
      <c r="Q88" s="187" t="s">
        <v>99</v>
      </c>
      <c r="R88" s="3"/>
      <c r="S88" s="3"/>
      <c r="T88" s="16"/>
      <c r="U88" s="1"/>
      <c r="W88" s="1"/>
      <c r="X88" s="1"/>
      <c r="Y88" s="1"/>
    </row>
    <row r="89" spans="1:25" ht="30" hidden="1" x14ac:dyDescent="0.25">
      <c r="A89" s="135">
        <v>66</v>
      </c>
      <c r="B89" s="214" t="s">
        <v>150</v>
      </c>
      <c r="C89" s="30" t="s">
        <v>151</v>
      </c>
      <c r="D89" s="214" t="s">
        <v>43</v>
      </c>
      <c r="E89" s="215">
        <v>2</v>
      </c>
      <c r="F89" s="216"/>
      <c r="G89" s="217">
        <f t="shared" si="5"/>
        <v>0</v>
      </c>
      <c r="H89" s="218" t="s">
        <v>57</v>
      </c>
      <c r="I89" s="3"/>
      <c r="J89" s="3"/>
      <c r="K89" s="187" t="s">
        <v>99</v>
      </c>
      <c r="M89" s="3"/>
      <c r="N89" s="3"/>
      <c r="O89" s="187" t="s">
        <v>99</v>
      </c>
      <c r="P89" s="3"/>
      <c r="Q89" s="3"/>
      <c r="R89" s="3"/>
      <c r="S89" s="3"/>
      <c r="T89" s="16"/>
      <c r="U89" s="1"/>
      <c r="W89" s="1"/>
      <c r="X89" s="142" t="s">
        <v>100</v>
      </c>
      <c r="Y89" s="1"/>
    </row>
    <row r="90" spans="1:25" ht="30" hidden="1" x14ac:dyDescent="0.25">
      <c r="A90" s="135" t="e">
        <f>+A88+1</f>
        <v>#VALUE!</v>
      </c>
      <c r="B90" s="3" t="s">
        <v>150</v>
      </c>
      <c r="C90" s="2" t="s">
        <v>152</v>
      </c>
      <c r="D90" s="3" t="s">
        <v>40</v>
      </c>
      <c r="E90" s="179">
        <v>1</v>
      </c>
      <c r="F90" s="208"/>
      <c r="G90" s="206">
        <f t="shared" si="5"/>
        <v>0</v>
      </c>
      <c r="H90" s="210" t="s">
        <v>57</v>
      </c>
      <c r="I90" s="3"/>
      <c r="J90" s="3"/>
      <c r="K90" s="3"/>
      <c r="L90" s="3"/>
      <c r="M90" s="3"/>
      <c r="N90" s="137"/>
      <c r="O90" s="3"/>
      <c r="P90" s="3"/>
      <c r="Q90" s="3"/>
      <c r="R90" s="3"/>
      <c r="S90" s="3"/>
      <c r="T90" s="16"/>
      <c r="U90" s="1"/>
      <c r="W90" s="1"/>
      <c r="X90" s="1"/>
      <c r="Y90" s="1"/>
    </row>
    <row r="91" spans="1:25" ht="30" hidden="1" x14ac:dyDescent="0.25">
      <c r="A91" s="135" t="e">
        <f>+A90+1</f>
        <v>#VALUE!</v>
      </c>
      <c r="B91" s="214" t="s">
        <v>150</v>
      </c>
      <c r="C91" s="30" t="s">
        <v>153</v>
      </c>
      <c r="D91" s="214" t="s">
        <v>40</v>
      </c>
      <c r="E91" s="215">
        <v>1</v>
      </c>
      <c r="F91" s="216"/>
      <c r="G91" s="217">
        <f t="shared" si="5"/>
        <v>0</v>
      </c>
      <c r="H91" s="218" t="s">
        <v>57</v>
      </c>
      <c r="I91" s="3"/>
      <c r="J91" s="3"/>
      <c r="K91" s="187" t="s">
        <v>37</v>
      </c>
      <c r="L91" s="3"/>
      <c r="M91" s="3"/>
      <c r="O91" s="3"/>
      <c r="P91" s="3"/>
      <c r="Q91" s="3"/>
      <c r="R91" s="3"/>
      <c r="S91" s="3"/>
      <c r="T91" s="16"/>
      <c r="U91" s="1"/>
      <c r="W91" s="1"/>
      <c r="X91" s="1"/>
      <c r="Y91" s="1"/>
    </row>
    <row r="92" spans="1:25" ht="30" hidden="1" x14ac:dyDescent="0.25">
      <c r="A92" s="135" t="e">
        <f>+A91+1</f>
        <v>#VALUE!</v>
      </c>
      <c r="B92" s="3" t="s">
        <v>150</v>
      </c>
      <c r="C92" s="2" t="s">
        <v>154</v>
      </c>
      <c r="D92" s="3" t="s">
        <v>40</v>
      </c>
      <c r="E92" s="179">
        <v>1</v>
      </c>
      <c r="F92" s="208"/>
      <c r="G92" s="206">
        <f t="shared" si="5"/>
        <v>0</v>
      </c>
      <c r="H92" s="210" t="s">
        <v>57</v>
      </c>
      <c r="I92" s="3"/>
      <c r="J92" s="3"/>
      <c r="K92" s="3"/>
      <c r="L92" s="3"/>
      <c r="M92" s="3"/>
      <c r="N92" s="137"/>
      <c r="O92" s="3"/>
      <c r="P92" s="3"/>
      <c r="Q92" s="3"/>
      <c r="R92" s="3"/>
      <c r="S92" s="3"/>
      <c r="T92" s="16"/>
      <c r="U92" s="1"/>
      <c r="W92" s="1"/>
      <c r="X92" s="1"/>
      <c r="Y92" s="1"/>
    </row>
    <row r="93" spans="1:25" ht="30" hidden="1" x14ac:dyDescent="0.25">
      <c r="A93" s="135" t="e">
        <f>+A92+1</f>
        <v>#VALUE!</v>
      </c>
      <c r="B93" s="3" t="s">
        <v>150</v>
      </c>
      <c r="C93" s="2" t="s">
        <v>155</v>
      </c>
      <c r="D93" s="3" t="s">
        <v>40</v>
      </c>
      <c r="E93" s="179">
        <v>1</v>
      </c>
      <c r="F93" s="208"/>
      <c r="G93" s="206">
        <f t="shared" si="5"/>
        <v>0</v>
      </c>
      <c r="H93" s="210" t="s">
        <v>57</v>
      </c>
      <c r="I93" s="3"/>
      <c r="J93" s="3"/>
      <c r="K93" s="3"/>
      <c r="L93" s="187" t="s">
        <v>99</v>
      </c>
      <c r="M93" s="3"/>
      <c r="N93" s="3"/>
      <c r="O93" s="3"/>
      <c r="P93" s="3"/>
      <c r="Q93" s="3"/>
      <c r="R93" s="3"/>
      <c r="S93" s="3"/>
      <c r="T93" s="16"/>
      <c r="U93" s="1"/>
      <c r="W93" s="1"/>
      <c r="X93" s="1"/>
      <c r="Y93" s="142" t="s">
        <v>100</v>
      </c>
    </row>
    <row r="94" spans="1:25" hidden="1" x14ac:dyDescent="0.25">
      <c r="A94" s="135" t="e">
        <f>+A93+1</f>
        <v>#VALUE!</v>
      </c>
      <c r="B94" s="3" t="s">
        <v>79</v>
      </c>
      <c r="C94" s="2" t="s">
        <v>156</v>
      </c>
      <c r="D94" s="3" t="s">
        <v>46</v>
      </c>
      <c r="E94" s="179">
        <v>4</v>
      </c>
      <c r="F94" s="208"/>
      <c r="G94" s="206">
        <f t="shared" si="5"/>
        <v>0</v>
      </c>
      <c r="H94" s="210" t="s">
        <v>44</v>
      </c>
      <c r="I94" s="185" t="s">
        <v>94</v>
      </c>
      <c r="J94" s="3"/>
      <c r="K94" s="3"/>
      <c r="L94" s="137"/>
      <c r="M94" s="3"/>
      <c r="N94" s="3"/>
      <c r="O94" s="137"/>
      <c r="P94" s="3"/>
      <c r="Q94" s="3"/>
      <c r="R94" s="137"/>
      <c r="S94" s="3"/>
      <c r="T94" s="16"/>
      <c r="W94" s="1"/>
      <c r="Y94" s="1"/>
    </row>
    <row r="95" spans="1:25" ht="16.5" thickBot="1" x14ac:dyDescent="0.3">
      <c r="A95" s="164" t="e">
        <f>+A94+1</f>
        <v>#VALUE!</v>
      </c>
      <c r="B95" s="111" t="s">
        <v>134</v>
      </c>
      <c r="C95" s="17" t="s">
        <v>157</v>
      </c>
      <c r="D95" s="111" t="s">
        <v>40</v>
      </c>
      <c r="E95" s="180">
        <v>1</v>
      </c>
      <c r="F95" s="111"/>
      <c r="G95" s="212">
        <f t="shared" si="5"/>
        <v>0</v>
      </c>
      <c r="H95" s="165" t="s">
        <v>44</v>
      </c>
      <c r="I95" s="111"/>
      <c r="J95" s="111"/>
      <c r="K95" s="111"/>
      <c r="L95" s="111"/>
      <c r="M95" s="111"/>
      <c r="N95" s="111"/>
      <c r="O95" s="111"/>
      <c r="P95" s="111"/>
      <c r="Q95" s="111"/>
      <c r="R95" s="111"/>
      <c r="S95" s="111"/>
      <c r="T95" s="166"/>
      <c r="U95" s="1"/>
      <c r="W95" s="1"/>
      <c r="X95" s="1"/>
      <c r="Y95" s="1"/>
    </row>
    <row r="96" spans="1:25" x14ac:dyDescent="0.25">
      <c r="A96" s="1"/>
      <c r="B96" s="1"/>
      <c r="C96" s="1"/>
      <c r="D96" s="142"/>
      <c r="E96" s="175"/>
      <c r="F96" s="142"/>
      <c r="G96" s="142"/>
      <c r="H96" s="160"/>
      <c r="I96" s="1"/>
      <c r="J96" s="1"/>
      <c r="K96" s="1"/>
      <c r="L96" s="1"/>
      <c r="M96" s="1"/>
      <c r="N96" s="1"/>
      <c r="O96" s="1"/>
      <c r="P96" s="1"/>
      <c r="Q96" s="1"/>
      <c r="R96" s="1"/>
      <c r="S96" s="1"/>
      <c r="T96" s="1"/>
    </row>
    <row r="97" spans="1:25" x14ac:dyDescent="0.25">
      <c r="A97" s="1"/>
      <c r="B97" s="1"/>
      <c r="C97" s="1"/>
      <c r="D97" s="142"/>
      <c r="E97" s="175"/>
      <c r="F97" s="142"/>
      <c r="G97" s="142"/>
      <c r="H97" s="160"/>
      <c r="I97" s="1"/>
      <c r="J97" s="1"/>
      <c r="K97" s="1"/>
      <c r="L97" s="1"/>
      <c r="M97" s="1"/>
      <c r="N97" s="1"/>
      <c r="O97" s="1"/>
      <c r="P97" s="1"/>
      <c r="Q97" s="1"/>
      <c r="R97" s="1"/>
      <c r="S97" s="1"/>
      <c r="T97" s="1"/>
    </row>
    <row r="98" spans="1:25" x14ac:dyDescent="0.25">
      <c r="A98" s="1"/>
      <c r="B98" s="1"/>
      <c r="C98" s="243" t="s">
        <v>158</v>
      </c>
      <c r="D98" s="244"/>
      <c r="E98" s="244"/>
      <c r="F98" s="244"/>
      <c r="G98" s="244"/>
      <c r="H98" s="244"/>
      <c r="I98" s="8"/>
      <c r="J98" s="8"/>
      <c r="K98" s="8"/>
      <c r="L98" s="8"/>
      <c r="M98" s="8"/>
      <c r="N98" s="8"/>
      <c r="O98" s="8"/>
      <c r="P98" s="8"/>
      <c r="Q98" s="8"/>
      <c r="R98" s="8"/>
      <c r="S98" s="8"/>
      <c r="T98" s="1"/>
    </row>
    <row r="99" spans="1:25" ht="31.5" x14ac:dyDescent="0.25">
      <c r="A99" s="1"/>
      <c r="B99" s="1"/>
      <c r="C99" s="6" t="s">
        <v>159</v>
      </c>
      <c r="D99" s="6" t="s">
        <v>160</v>
      </c>
      <c r="E99" s="181" t="s">
        <v>161</v>
      </c>
      <c r="F99" s="6" t="s">
        <v>162</v>
      </c>
      <c r="G99" s="6" t="s">
        <v>163</v>
      </c>
      <c r="H99" s="159" t="s">
        <v>164</v>
      </c>
      <c r="I99" s="1"/>
      <c r="J99" s="9"/>
      <c r="K99" s="223"/>
      <c r="L99" s="9"/>
      <c r="M99" s="9"/>
      <c r="N99" s="9"/>
      <c r="O99" s="9"/>
      <c r="P99" s="9"/>
      <c r="Q99" s="9"/>
      <c r="R99" s="9"/>
      <c r="S99" s="9"/>
      <c r="T99" s="1"/>
    </row>
    <row r="100" spans="1:25" x14ac:dyDescent="0.25">
      <c r="A100" s="1"/>
      <c r="B100" s="1"/>
      <c r="C100" s="4" t="s">
        <v>12</v>
      </c>
      <c r="D100" s="143">
        <f>SUM(E13:E18)</f>
        <v>16</v>
      </c>
      <c r="E100" s="182">
        <f>SUM(F13:F18)</f>
        <v>1</v>
      </c>
      <c r="F100" s="192">
        <f>+E100/D100</f>
        <v>6.25E-2</v>
      </c>
      <c r="G100" s="192"/>
      <c r="H100" s="161"/>
      <c r="I100" s="1"/>
      <c r="J100" s="1"/>
      <c r="K100" s="1"/>
      <c r="L100" s="1"/>
      <c r="M100" s="1"/>
      <c r="N100" s="1"/>
      <c r="O100" s="1"/>
      <c r="P100" s="1"/>
      <c r="Q100" s="1"/>
      <c r="R100" s="1"/>
      <c r="S100" s="1"/>
      <c r="T100" s="1"/>
    </row>
    <row r="101" spans="1:25" x14ac:dyDescent="0.25">
      <c r="A101" s="1"/>
      <c r="B101" s="1"/>
      <c r="C101" s="4" t="s">
        <v>51</v>
      </c>
      <c r="D101" s="143">
        <f>SUM(E21:E30)</f>
        <v>13</v>
      </c>
      <c r="E101" s="182">
        <f>SUM(F21:F30)</f>
        <v>1</v>
      </c>
      <c r="F101" s="192">
        <f>+E101/D101</f>
        <v>7.6923076923076927E-2</v>
      </c>
      <c r="G101" s="192"/>
      <c r="H101" s="161"/>
      <c r="I101" s="1"/>
      <c r="J101" s="1"/>
      <c r="K101" s="1"/>
      <c r="L101" s="1"/>
      <c r="M101" s="1"/>
      <c r="N101" s="1"/>
      <c r="O101" s="1"/>
      <c r="P101" s="1"/>
      <c r="Q101" s="1"/>
      <c r="R101" s="1"/>
      <c r="S101" s="1"/>
      <c r="T101" s="1"/>
    </row>
    <row r="102" spans="1:25" x14ac:dyDescent="0.25">
      <c r="A102" s="1"/>
      <c r="B102" s="1"/>
      <c r="C102" s="4" t="s">
        <v>68</v>
      </c>
      <c r="D102" s="143">
        <f>SUM(E33:E35)</f>
        <v>3</v>
      </c>
      <c r="E102" s="182">
        <f>SUM(F33:F35)</f>
        <v>0</v>
      </c>
      <c r="F102" s="192">
        <f>+E102/D102</f>
        <v>0</v>
      </c>
      <c r="G102" s="192"/>
      <c r="H102" s="161"/>
      <c r="I102" s="1"/>
      <c r="J102" s="1"/>
      <c r="K102" s="1"/>
      <c r="L102" s="1"/>
      <c r="M102" s="1"/>
      <c r="N102" s="1"/>
      <c r="O102" s="1"/>
      <c r="P102" s="1"/>
      <c r="Q102" s="1"/>
      <c r="R102" s="1"/>
      <c r="S102" s="1"/>
      <c r="T102" s="1"/>
    </row>
    <row r="103" spans="1:25" x14ac:dyDescent="0.25">
      <c r="A103" s="1"/>
      <c r="B103" s="1"/>
      <c r="C103" s="4" t="s">
        <v>76</v>
      </c>
      <c r="D103" s="143">
        <f>SUM(E38:E42)</f>
        <v>11</v>
      </c>
      <c r="E103" s="182">
        <f>SUM(F38:F42)</f>
        <v>2</v>
      </c>
      <c r="F103" s="192">
        <f>+E103/D103</f>
        <v>0.18181818181818182</v>
      </c>
      <c r="G103" s="192"/>
      <c r="H103" s="161"/>
      <c r="I103" s="1"/>
      <c r="J103" s="1"/>
      <c r="K103" s="1"/>
      <c r="L103" s="1"/>
      <c r="M103" s="1"/>
      <c r="N103" s="1"/>
      <c r="O103" s="1"/>
      <c r="P103" s="1"/>
      <c r="Q103" s="1"/>
      <c r="R103" s="1"/>
      <c r="S103" s="1"/>
      <c r="T103" s="1"/>
    </row>
    <row r="104" spans="1:25" x14ac:dyDescent="0.25">
      <c r="A104" s="1"/>
      <c r="B104" s="1"/>
      <c r="C104" s="4" t="s">
        <v>85</v>
      </c>
      <c r="D104" s="143">
        <f>SUM(E45:E95)</f>
        <v>95</v>
      </c>
      <c r="E104" s="182">
        <f>SUM(F45:F95)</f>
        <v>18</v>
      </c>
      <c r="F104" s="192">
        <f>+E104/D104</f>
        <v>0.18947368421052632</v>
      </c>
      <c r="G104" s="192"/>
      <c r="H104" s="161"/>
      <c r="I104" s="1"/>
      <c r="J104" s="1"/>
      <c r="K104" s="1"/>
      <c r="L104" s="1"/>
      <c r="M104" s="1"/>
      <c r="N104" s="1"/>
      <c r="O104" s="1"/>
      <c r="P104" s="1"/>
      <c r="Q104" s="1"/>
      <c r="R104" s="1"/>
      <c r="S104" s="1"/>
      <c r="T104" s="1"/>
    </row>
    <row r="105" spans="1:25" x14ac:dyDescent="0.25">
      <c r="A105" s="1"/>
      <c r="B105" s="1"/>
      <c r="C105" s="18" t="s">
        <v>165</v>
      </c>
      <c r="D105" s="151">
        <f>SUM(D100:D104)</f>
        <v>138</v>
      </c>
      <c r="E105" s="151">
        <f>SUM(E100:E104)</f>
        <v>22</v>
      </c>
      <c r="F105" s="193">
        <f>+(F104+F103+F102+F101+F100)/5</f>
        <v>0.102142988590357</v>
      </c>
      <c r="G105" s="193"/>
      <c r="H105" s="162"/>
      <c r="I105" s="1"/>
      <c r="J105" s="1"/>
      <c r="K105" s="1"/>
      <c r="L105" s="1"/>
      <c r="M105" s="1"/>
      <c r="N105" s="1"/>
      <c r="O105" s="1"/>
      <c r="P105" s="1"/>
      <c r="Q105" s="1"/>
      <c r="R105" s="1"/>
      <c r="S105" s="1"/>
      <c r="T105" s="1"/>
    </row>
    <row r="106" spans="1:25" x14ac:dyDescent="0.25">
      <c r="A106" s="1"/>
      <c r="B106" s="1"/>
      <c r="C106" s="1"/>
      <c r="D106" s="142"/>
      <c r="E106" s="175"/>
      <c r="F106" s="142"/>
      <c r="G106" s="142"/>
      <c r="H106" s="160"/>
      <c r="I106" s="1"/>
      <c r="J106" s="1"/>
      <c r="K106" s="152"/>
      <c r="L106" s="1"/>
      <c r="M106" s="1"/>
      <c r="N106" s="1"/>
      <c r="O106" s="1"/>
      <c r="P106" s="1"/>
      <c r="Q106" s="1"/>
      <c r="R106" s="1"/>
      <c r="S106" s="1"/>
      <c r="T106" s="1"/>
    </row>
    <row r="107" spans="1:25" s="1" customFormat="1" ht="16.5" thickBot="1" x14ac:dyDescent="0.3">
      <c r="D107" s="142"/>
      <c r="E107" s="175"/>
      <c r="F107" s="142"/>
      <c r="G107" s="142"/>
      <c r="H107" s="160"/>
      <c r="U107" s="142"/>
      <c r="W107" s="142"/>
      <c r="X107" s="142"/>
      <c r="Y107" s="142"/>
    </row>
    <row r="108" spans="1:25" s="1" customFormat="1" ht="45" x14ac:dyDescent="0.25">
      <c r="A108" s="169" t="s">
        <v>166</v>
      </c>
      <c r="B108" s="170" t="s">
        <v>167</v>
      </c>
      <c r="C108" s="171"/>
      <c r="D108" s="171"/>
      <c r="E108" s="183"/>
      <c r="F108" s="194"/>
      <c r="G108" s="172" t="s">
        <v>168</v>
      </c>
      <c r="H108" s="172" t="s">
        <v>169</v>
      </c>
      <c r="I108" s="224" t="s">
        <v>170</v>
      </c>
      <c r="J108" s="224"/>
      <c r="K108" s="225"/>
      <c r="U108" s="142"/>
      <c r="W108" s="142"/>
      <c r="X108" s="142"/>
      <c r="Y108" s="142"/>
    </row>
    <row r="109" spans="1:25" s="1" customFormat="1" ht="59.45" customHeight="1" thickBot="1" x14ac:dyDescent="0.3">
      <c r="A109" s="173" t="s">
        <v>171</v>
      </c>
      <c r="B109" s="226" t="s">
        <v>172</v>
      </c>
      <c r="C109" s="227"/>
      <c r="D109" s="227"/>
      <c r="E109" s="227"/>
      <c r="F109" s="228"/>
      <c r="G109" s="174"/>
      <c r="H109" s="174" t="s">
        <v>173</v>
      </c>
      <c r="I109" s="229" t="s">
        <v>174</v>
      </c>
      <c r="J109" s="229"/>
      <c r="K109" s="230"/>
      <c r="U109" s="142"/>
      <c r="W109" s="142"/>
      <c r="X109" s="142"/>
      <c r="Y109" s="142"/>
    </row>
    <row r="110" spans="1:25" s="1" customFormat="1" x14ac:dyDescent="0.25">
      <c r="D110" s="142"/>
      <c r="E110" s="175"/>
      <c r="F110" s="142"/>
      <c r="G110" s="142"/>
      <c r="H110" s="160"/>
      <c r="U110" s="142"/>
      <c r="W110" s="142"/>
      <c r="X110" s="142"/>
      <c r="Y110" s="142"/>
    </row>
    <row r="111" spans="1:25" s="1" customFormat="1" x14ac:dyDescent="0.25">
      <c r="D111" s="142"/>
      <c r="E111" s="175"/>
      <c r="F111" s="142"/>
      <c r="G111" s="142"/>
      <c r="H111" s="160"/>
      <c r="U111" s="142"/>
      <c r="W111" s="142"/>
      <c r="X111" s="142"/>
      <c r="Y111" s="142"/>
    </row>
    <row r="112" spans="1:25" s="1" customFormat="1" x14ac:dyDescent="0.25">
      <c r="D112" s="142"/>
      <c r="E112" s="175"/>
      <c r="F112" s="142"/>
      <c r="G112" s="142"/>
      <c r="H112" s="160"/>
      <c r="U112" s="142"/>
      <c r="W112" s="142"/>
      <c r="X112" s="142"/>
      <c r="Y112" s="142"/>
    </row>
    <row r="113" spans="4:25" s="1" customFormat="1" x14ac:dyDescent="0.25">
      <c r="D113" s="142"/>
      <c r="E113" s="175"/>
      <c r="F113" s="142"/>
      <c r="G113" s="142"/>
      <c r="H113" s="160"/>
      <c r="U113" s="142"/>
      <c r="W113" s="142"/>
      <c r="X113" s="142"/>
      <c r="Y113" s="142"/>
    </row>
    <row r="114" spans="4:25" s="1" customFormat="1" x14ac:dyDescent="0.25">
      <c r="D114" s="142"/>
      <c r="E114" s="175"/>
      <c r="F114" s="142"/>
      <c r="G114" s="142"/>
      <c r="H114" s="160"/>
      <c r="U114" s="142"/>
      <c r="W114" s="142"/>
      <c r="X114" s="142"/>
      <c r="Y114" s="142"/>
    </row>
    <row r="115" spans="4:25" s="1" customFormat="1" x14ac:dyDescent="0.25">
      <c r="D115" s="142"/>
      <c r="E115" s="175"/>
      <c r="F115" s="142"/>
      <c r="G115" s="142"/>
      <c r="H115" s="160"/>
      <c r="U115" s="142"/>
      <c r="W115" s="142"/>
      <c r="X115" s="142"/>
      <c r="Y115" s="142"/>
    </row>
    <row r="116" spans="4:25" s="1" customFormat="1" x14ac:dyDescent="0.25">
      <c r="D116" s="142"/>
      <c r="E116" s="175"/>
      <c r="F116" s="142"/>
      <c r="G116" s="142"/>
      <c r="H116" s="160"/>
      <c r="U116" s="142"/>
      <c r="W116" s="142"/>
      <c r="X116" s="142"/>
      <c r="Y116" s="142"/>
    </row>
    <row r="117" spans="4:25" s="1" customFormat="1" x14ac:dyDescent="0.25">
      <c r="D117" s="142"/>
      <c r="E117" s="175"/>
      <c r="F117" s="142"/>
      <c r="G117" s="142"/>
      <c r="H117" s="160"/>
      <c r="U117" s="142"/>
      <c r="W117" s="142"/>
      <c r="X117" s="142"/>
      <c r="Y117" s="142"/>
    </row>
    <row r="118" spans="4:25" s="1" customFormat="1" x14ac:dyDescent="0.25">
      <c r="D118" s="142"/>
      <c r="E118" s="175"/>
      <c r="F118" s="142"/>
      <c r="G118" s="142"/>
      <c r="H118" s="160"/>
      <c r="U118" s="142"/>
      <c r="W118" s="142"/>
      <c r="X118" s="142"/>
      <c r="Y118" s="142"/>
    </row>
    <row r="119" spans="4:25" s="1" customFormat="1" x14ac:dyDescent="0.25">
      <c r="D119" s="142"/>
      <c r="E119" s="175"/>
      <c r="F119" s="142"/>
      <c r="G119" s="142"/>
      <c r="H119" s="160"/>
      <c r="U119" s="142"/>
      <c r="W119" s="142"/>
      <c r="X119" s="142"/>
      <c r="Y119" s="142"/>
    </row>
    <row r="120" spans="4:25" s="1" customFormat="1" x14ac:dyDescent="0.25">
      <c r="D120" s="142"/>
      <c r="E120" s="175"/>
      <c r="F120" s="142"/>
      <c r="G120" s="142"/>
      <c r="H120" s="160"/>
      <c r="U120" s="142"/>
      <c r="W120" s="142"/>
      <c r="X120" s="142"/>
      <c r="Y120" s="142"/>
    </row>
    <row r="121" spans="4:25" s="1" customFormat="1" x14ac:dyDescent="0.25">
      <c r="D121" s="142"/>
      <c r="E121" s="175"/>
      <c r="F121" s="142"/>
      <c r="G121" s="142"/>
      <c r="H121" s="160"/>
      <c r="U121" s="142"/>
      <c r="W121" s="142"/>
      <c r="X121" s="142"/>
      <c r="Y121" s="142"/>
    </row>
    <row r="122" spans="4:25" s="1" customFormat="1" x14ac:dyDescent="0.25">
      <c r="D122" s="142"/>
      <c r="E122" s="175"/>
      <c r="F122" s="142"/>
      <c r="G122" s="142"/>
      <c r="H122" s="160"/>
      <c r="U122" s="142"/>
      <c r="W122" s="142"/>
      <c r="X122" s="142"/>
      <c r="Y122" s="142"/>
    </row>
    <row r="123" spans="4:25" s="1" customFormat="1" x14ac:dyDescent="0.25">
      <c r="D123" s="142"/>
      <c r="E123" s="175"/>
      <c r="F123" s="142"/>
      <c r="G123" s="142"/>
      <c r="H123" s="160"/>
      <c r="U123" s="142"/>
      <c r="W123" s="142"/>
      <c r="X123" s="142"/>
      <c r="Y123" s="142"/>
    </row>
    <row r="124" spans="4:25" s="1" customFormat="1" x14ac:dyDescent="0.25">
      <c r="D124" s="142"/>
      <c r="E124" s="175"/>
      <c r="F124" s="142"/>
      <c r="G124" s="142"/>
      <c r="H124" s="160"/>
      <c r="U124" s="142"/>
      <c r="W124" s="142"/>
      <c r="X124" s="142"/>
      <c r="Y124" s="142"/>
    </row>
    <row r="125" spans="4:25" s="1" customFormat="1" x14ac:dyDescent="0.25">
      <c r="D125" s="142"/>
      <c r="E125" s="175"/>
      <c r="F125" s="142"/>
      <c r="G125" s="142"/>
      <c r="H125" s="160"/>
      <c r="U125" s="142"/>
      <c r="W125" s="142"/>
      <c r="X125" s="142"/>
      <c r="Y125" s="142"/>
    </row>
    <row r="126" spans="4:25" s="1" customFormat="1" x14ac:dyDescent="0.25">
      <c r="D126" s="142"/>
      <c r="E126" s="175"/>
      <c r="F126" s="142"/>
      <c r="G126" s="142"/>
      <c r="H126" s="160"/>
      <c r="U126" s="142"/>
      <c r="W126" s="142"/>
      <c r="X126" s="142"/>
      <c r="Y126" s="142"/>
    </row>
    <row r="127" spans="4:25" s="1" customFormat="1" x14ac:dyDescent="0.25">
      <c r="D127" s="142"/>
      <c r="E127" s="175"/>
      <c r="F127" s="142"/>
      <c r="G127" s="142"/>
      <c r="H127" s="160"/>
      <c r="U127" s="142"/>
      <c r="W127" s="142"/>
      <c r="X127" s="142"/>
      <c r="Y127" s="142"/>
    </row>
    <row r="128" spans="4:25" s="1" customFormat="1" x14ac:dyDescent="0.25">
      <c r="D128" s="142"/>
      <c r="E128" s="175"/>
      <c r="F128" s="142"/>
      <c r="G128" s="142"/>
      <c r="H128" s="160"/>
      <c r="U128" s="142"/>
      <c r="W128" s="142"/>
      <c r="X128" s="142"/>
      <c r="Y128" s="142"/>
    </row>
    <row r="129" spans="4:25" s="1" customFormat="1" x14ac:dyDescent="0.25">
      <c r="D129" s="142"/>
      <c r="E129" s="175"/>
      <c r="F129" s="142"/>
      <c r="G129" s="142"/>
      <c r="H129" s="160"/>
      <c r="U129" s="142"/>
      <c r="W129" s="142"/>
      <c r="X129" s="142"/>
      <c r="Y129" s="142"/>
    </row>
    <row r="130" spans="4:25" s="1" customFormat="1" x14ac:dyDescent="0.25">
      <c r="D130" s="142"/>
      <c r="E130" s="175"/>
      <c r="F130" s="142"/>
      <c r="G130" s="142"/>
      <c r="H130" s="160"/>
      <c r="U130" s="142"/>
      <c r="W130" s="142"/>
      <c r="X130" s="142"/>
      <c r="Y130" s="142"/>
    </row>
    <row r="131" spans="4:25" s="1" customFormat="1" x14ac:dyDescent="0.25">
      <c r="D131" s="142"/>
      <c r="E131" s="175"/>
      <c r="F131" s="142"/>
      <c r="G131" s="142"/>
      <c r="H131" s="160"/>
      <c r="U131" s="142"/>
      <c r="W131" s="142"/>
      <c r="X131" s="142"/>
      <c r="Y131" s="142"/>
    </row>
    <row r="132" spans="4:25" s="1" customFormat="1" x14ac:dyDescent="0.25">
      <c r="D132" s="142"/>
      <c r="E132" s="175"/>
      <c r="F132" s="142"/>
      <c r="G132" s="142"/>
      <c r="H132" s="160"/>
      <c r="U132" s="142"/>
      <c r="W132" s="142"/>
      <c r="X132" s="142"/>
      <c r="Y132" s="142"/>
    </row>
    <row r="133" spans="4:25" s="1" customFormat="1" x14ac:dyDescent="0.25">
      <c r="D133" s="142"/>
      <c r="E133" s="175"/>
      <c r="F133" s="142"/>
      <c r="G133" s="142"/>
      <c r="H133" s="160"/>
      <c r="U133" s="142"/>
      <c r="W133" s="142"/>
      <c r="X133" s="142"/>
      <c r="Y133" s="142"/>
    </row>
    <row r="134" spans="4:25" s="1" customFormat="1" x14ac:dyDescent="0.25">
      <c r="D134" s="142"/>
      <c r="E134" s="175"/>
      <c r="F134" s="142"/>
      <c r="G134" s="142"/>
      <c r="H134" s="160"/>
      <c r="U134" s="142"/>
      <c r="W134" s="142"/>
      <c r="X134" s="142"/>
      <c r="Y134" s="142"/>
    </row>
    <row r="135" spans="4:25" s="1" customFormat="1" x14ac:dyDescent="0.25">
      <c r="D135" s="142"/>
      <c r="E135" s="175"/>
      <c r="F135" s="142"/>
      <c r="G135" s="142"/>
      <c r="H135" s="160"/>
      <c r="U135" s="142"/>
      <c r="W135" s="142"/>
      <c r="X135" s="142"/>
      <c r="Y135" s="142"/>
    </row>
    <row r="136" spans="4:25" s="1" customFormat="1" x14ac:dyDescent="0.25">
      <c r="D136" s="142"/>
      <c r="E136" s="175"/>
      <c r="F136" s="142"/>
      <c r="G136" s="142"/>
      <c r="H136" s="160"/>
      <c r="U136" s="142"/>
      <c r="W136" s="142"/>
      <c r="X136" s="142"/>
      <c r="Y136" s="142"/>
    </row>
    <row r="137" spans="4:25" s="1" customFormat="1" x14ac:dyDescent="0.25">
      <c r="D137" s="142"/>
      <c r="E137" s="175"/>
      <c r="F137" s="142"/>
      <c r="G137" s="142"/>
      <c r="H137" s="160"/>
      <c r="U137" s="142"/>
      <c r="W137" s="142"/>
      <c r="X137" s="142"/>
      <c r="Y137" s="142"/>
    </row>
    <row r="138" spans="4:25" s="1" customFormat="1" x14ac:dyDescent="0.25">
      <c r="D138" s="142"/>
      <c r="E138" s="175"/>
      <c r="F138" s="142"/>
      <c r="G138" s="142"/>
      <c r="H138" s="160"/>
      <c r="U138" s="142"/>
      <c r="W138" s="142"/>
      <c r="X138" s="142"/>
      <c r="Y138" s="142"/>
    </row>
    <row r="139" spans="4:25" s="1" customFormat="1" x14ac:dyDescent="0.25">
      <c r="D139" s="142"/>
      <c r="E139" s="175"/>
      <c r="F139" s="142"/>
      <c r="G139" s="142"/>
      <c r="H139" s="160"/>
      <c r="U139" s="142"/>
      <c r="W139" s="142"/>
      <c r="X139" s="142"/>
      <c r="Y139" s="142"/>
    </row>
    <row r="140" spans="4:25" s="1" customFormat="1" x14ac:dyDescent="0.25">
      <c r="D140" s="142"/>
      <c r="E140" s="175"/>
      <c r="F140" s="142"/>
      <c r="G140" s="142"/>
      <c r="H140" s="160"/>
      <c r="U140" s="142"/>
      <c r="W140" s="142"/>
      <c r="X140" s="142"/>
      <c r="Y140" s="142"/>
    </row>
    <row r="141" spans="4:25" s="1" customFormat="1" x14ac:dyDescent="0.25">
      <c r="D141" s="142"/>
      <c r="E141" s="175"/>
      <c r="F141" s="142"/>
      <c r="G141" s="142"/>
      <c r="H141" s="160"/>
      <c r="U141" s="142"/>
      <c r="W141" s="142"/>
      <c r="X141" s="142"/>
      <c r="Y141" s="142"/>
    </row>
    <row r="142" spans="4:25" s="1" customFormat="1" x14ac:dyDescent="0.25">
      <c r="D142" s="142"/>
      <c r="E142" s="175"/>
      <c r="F142" s="142"/>
      <c r="G142" s="142"/>
      <c r="H142" s="160"/>
      <c r="U142" s="142"/>
      <c r="W142" s="142"/>
      <c r="X142" s="142"/>
      <c r="Y142" s="142"/>
    </row>
    <row r="143" spans="4:25" s="1" customFormat="1" x14ac:dyDescent="0.25">
      <c r="D143" s="142"/>
      <c r="E143" s="175"/>
      <c r="F143" s="142"/>
      <c r="G143" s="142"/>
      <c r="H143" s="160"/>
      <c r="U143" s="142"/>
      <c r="W143" s="142"/>
      <c r="X143" s="142"/>
      <c r="Y143" s="142"/>
    </row>
    <row r="144" spans="4:25" s="1" customFormat="1" x14ac:dyDescent="0.25">
      <c r="D144" s="142"/>
      <c r="E144" s="175"/>
      <c r="F144" s="142"/>
      <c r="G144" s="142"/>
      <c r="H144" s="160"/>
      <c r="U144" s="142"/>
      <c r="W144" s="142"/>
      <c r="X144" s="142"/>
      <c r="Y144" s="142"/>
    </row>
    <row r="145" spans="4:25" s="1" customFormat="1" x14ac:dyDescent="0.25">
      <c r="D145" s="142"/>
      <c r="E145" s="175"/>
      <c r="F145" s="142"/>
      <c r="G145" s="142"/>
      <c r="H145" s="160"/>
      <c r="U145" s="142"/>
      <c r="W145" s="142"/>
      <c r="X145" s="142"/>
      <c r="Y145" s="142"/>
    </row>
    <row r="146" spans="4:25" s="1" customFormat="1" x14ac:dyDescent="0.25">
      <c r="D146" s="142"/>
      <c r="E146" s="175"/>
      <c r="F146" s="142"/>
      <c r="G146" s="142"/>
      <c r="H146" s="160"/>
      <c r="U146" s="142"/>
      <c r="W146" s="142"/>
      <c r="X146" s="142"/>
      <c r="Y146" s="142"/>
    </row>
    <row r="147" spans="4:25" s="1" customFormat="1" x14ac:dyDescent="0.25">
      <c r="D147" s="142"/>
      <c r="E147" s="175"/>
      <c r="F147" s="142"/>
      <c r="G147" s="142"/>
      <c r="H147" s="160"/>
      <c r="U147" s="142"/>
      <c r="W147" s="142"/>
      <c r="X147" s="142"/>
      <c r="Y147" s="142"/>
    </row>
    <row r="148" spans="4:25" s="1" customFormat="1" x14ac:dyDescent="0.25">
      <c r="D148" s="142"/>
      <c r="E148" s="175"/>
      <c r="F148" s="142"/>
      <c r="G148" s="142"/>
      <c r="H148" s="160"/>
      <c r="U148" s="142"/>
      <c r="W148" s="142"/>
      <c r="X148" s="142"/>
      <c r="Y148" s="142"/>
    </row>
    <row r="149" spans="4:25" s="1" customFormat="1" x14ac:dyDescent="0.25">
      <c r="D149" s="142"/>
      <c r="E149" s="175"/>
      <c r="F149" s="142"/>
      <c r="G149" s="142"/>
      <c r="H149" s="160"/>
      <c r="U149" s="142"/>
      <c r="W149" s="142"/>
      <c r="X149" s="142"/>
      <c r="Y149" s="142"/>
    </row>
    <row r="150" spans="4:25" s="1" customFormat="1" x14ac:dyDescent="0.25">
      <c r="D150" s="142"/>
      <c r="E150" s="175"/>
      <c r="F150" s="142"/>
      <c r="G150" s="142"/>
      <c r="H150" s="160"/>
      <c r="U150" s="142"/>
      <c r="W150" s="142"/>
      <c r="X150" s="142"/>
      <c r="Y150" s="142"/>
    </row>
    <row r="151" spans="4:25" s="1" customFormat="1" x14ac:dyDescent="0.25">
      <c r="D151" s="142"/>
      <c r="E151" s="175"/>
      <c r="F151" s="142"/>
      <c r="G151" s="142"/>
      <c r="H151" s="160"/>
      <c r="U151" s="142"/>
      <c r="W151" s="142"/>
      <c r="X151" s="142"/>
      <c r="Y151" s="142"/>
    </row>
    <row r="152" spans="4:25" s="1" customFormat="1" x14ac:dyDescent="0.25">
      <c r="D152" s="142"/>
      <c r="E152" s="175"/>
      <c r="F152" s="142"/>
      <c r="G152" s="142"/>
      <c r="H152" s="160"/>
      <c r="U152" s="142"/>
      <c r="W152" s="142"/>
      <c r="X152" s="142"/>
      <c r="Y152" s="142"/>
    </row>
    <row r="153" spans="4:25" s="1" customFormat="1" x14ac:dyDescent="0.25">
      <c r="D153" s="142"/>
      <c r="E153" s="175"/>
      <c r="F153" s="142"/>
      <c r="G153" s="142"/>
      <c r="H153" s="160"/>
      <c r="U153" s="142"/>
      <c r="W153" s="142"/>
      <c r="X153" s="142"/>
      <c r="Y153" s="142"/>
    </row>
    <row r="154" spans="4:25" s="1" customFormat="1" x14ac:dyDescent="0.25">
      <c r="D154" s="142"/>
      <c r="E154" s="175"/>
      <c r="F154" s="142"/>
      <c r="G154" s="142"/>
      <c r="H154" s="160"/>
      <c r="U154" s="142"/>
      <c r="W154" s="142"/>
      <c r="X154" s="142"/>
      <c r="Y154" s="142"/>
    </row>
    <row r="155" spans="4:25" s="1" customFormat="1" x14ac:dyDescent="0.25">
      <c r="D155" s="142"/>
      <c r="E155" s="175"/>
      <c r="F155" s="142"/>
      <c r="G155" s="142"/>
      <c r="H155" s="160"/>
      <c r="U155" s="142"/>
      <c r="W155" s="142"/>
      <c r="X155" s="142"/>
      <c r="Y155" s="142"/>
    </row>
    <row r="156" spans="4:25" s="1" customFormat="1" x14ac:dyDescent="0.25">
      <c r="D156" s="142"/>
      <c r="E156" s="175"/>
      <c r="F156" s="142"/>
      <c r="G156" s="142"/>
      <c r="H156" s="160"/>
      <c r="U156" s="142"/>
      <c r="W156" s="142"/>
      <c r="X156" s="142"/>
      <c r="Y156" s="142"/>
    </row>
    <row r="157" spans="4:25" s="1" customFormat="1" x14ac:dyDescent="0.25">
      <c r="D157" s="142"/>
      <c r="E157" s="175"/>
      <c r="F157" s="142"/>
      <c r="G157" s="142"/>
      <c r="H157" s="160"/>
      <c r="U157" s="142"/>
      <c r="W157" s="142"/>
      <c r="X157" s="142"/>
      <c r="Y157" s="142"/>
    </row>
    <row r="158" spans="4:25" s="1" customFormat="1" x14ac:dyDescent="0.25">
      <c r="D158" s="142"/>
      <c r="E158" s="175"/>
      <c r="F158" s="142"/>
      <c r="G158" s="142"/>
      <c r="H158" s="160"/>
      <c r="U158" s="142"/>
      <c r="W158" s="142"/>
      <c r="X158" s="142"/>
      <c r="Y158" s="142"/>
    </row>
    <row r="159" spans="4:25" s="1" customFormat="1" x14ac:dyDescent="0.25">
      <c r="D159" s="142"/>
      <c r="E159" s="175"/>
      <c r="F159" s="142"/>
      <c r="G159" s="142"/>
      <c r="H159" s="160"/>
      <c r="U159" s="142"/>
      <c r="W159" s="142"/>
      <c r="X159" s="142"/>
      <c r="Y159" s="142"/>
    </row>
    <row r="160" spans="4:25" s="1" customFormat="1" x14ac:dyDescent="0.25">
      <c r="D160" s="142"/>
      <c r="E160" s="175"/>
      <c r="F160" s="142"/>
      <c r="G160" s="142"/>
      <c r="H160" s="160"/>
      <c r="U160" s="142"/>
      <c r="W160" s="142"/>
      <c r="X160" s="142"/>
      <c r="Y160" s="142"/>
    </row>
    <row r="161" spans="4:25" s="1" customFormat="1" x14ac:dyDescent="0.25">
      <c r="D161" s="142"/>
      <c r="E161" s="175"/>
      <c r="F161" s="142"/>
      <c r="G161" s="142"/>
      <c r="H161" s="160"/>
      <c r="U161" s="142"/>
      <c r="W161" s="142"/>
      <c r="X161" s="142"/>
      <c r="Y161" s="142"/>
    </row>
    <row r="162" spans="4:25" s="1" customFormat="1" x14ac:dyDescent="0.25">
      <c r="D162" s="142"/>
      <c r="E162" s="175"/>
      <c r="F162" s="142"/>
      <c r="G162" s="142"/>
      <c r="H162" s="160"/>
      <c r="U162" s="142"/>
      <c r="W162" s="142"/>
      <c r="X162" s="142"/>
      <c r="Y162" s="142"/>
    </row>
    <row r="163" spans="4:25" s="1" customFormat="1" x14ac:dyDescent="0.25">
      <c r="D163" s="142"/>
      <c r="E163" s="175"/>
      <c r="F163" s="142"/>
      <c r="G163" s="142"/>
      <c r="H163" s="160"/>
      <c r="U163" s="142"/>
      <c r="W163" s="142"/>
      <c r="X163" s="142"/>
      <c r="Y163" s="142"/>
    </row>
    <row r="164" spans="4:25" s="1" customFormat="1" x14ac:dyDescent="0.25">
      <c r="D164" s="142"/>
      <c r="E164" s="175"/>
      <c r="F164" s="142"/>
      <c r="G164" s="142"/>
      <c r="H164" s="160"/>
      <c r="U164" s="142"/>
      <c r="W164" s="142"/>
      <c r="X164" s="142"/>
      <c r="Y164" s="142"/>
    </row>
    <row r="165" spans="4:25" s="1" customFormat="1" x14ac:dyDescent="0.25">
      <c r="D165" s="142"/>
      <c r="E165" s="175"/>
      <c r="F165" s="142"/>
      <c r="G165" s="142"/>
      <c r="H165" s="160"/>
      <c r="U165" s="142"/>
      <c r="W165" s="142"/>
      <c r="X165" s="142"/>
      <c r="Y165" s="142"/>
    </row>
    <row r="166" spans="4:25" s="1" customFormat="1" x14ac:dyDescent="0.25">
      <c r="D166" s="142"/>
      <c r="E166" s="175"/>
      <c r="F166" s="142"/>
      <c r="G166" s="142"/>
      <c r="H166" s="160"/>
      <c r="U166" s="142"/>
      <c r="W166" s="142"/>
      <c r="X166" s="142"/>
      <c r="Y166" s="142"/>
    </row>
    <row r="167" spans="4:25" s="1" customFormat="1" x14ac:dyDescent="0.25">
      <c r="D167" s="142"/>
      <c r="E167" s="175"/>
      <c r="F167" s="142"/>
      <c r="G167" s="142"/>
      <c r="H167" s="160"/>
      <c r="U167" s="142"/>
      <c r="W167" s="142"/>
      <c r="X167" s="142"/>
      <c r="Y167" s="142"/>
    </row>
    <row r="168" spans="4:25" s="1" customFormat="1" x14ac:dyDescent="0.25">
      <c r="D168" s="142"/>
      <c r="E168" s="175"/>
      <c r="F168" s="142"/>
      <c r="G168" s="142"/>
      <c r="H168" s="160"/>
      <c r="U168" s="142"/>
      <c r="W168" s="142"/>
      <c r="X168" s="142"/>
      <c r="Y168" s="142"/>
    </row>
    <row r="169" spans="4:25" s="1" customFormat="1" x14ac:dyDescent="0.25">
      <c r="D169" s="142"/>
      <c r="E169" s="175"/>
      <c r="F169" s="142"/>
      <c r="G169" s="142"/>
      <c r="H169" s="160"/>
      <c r="U169" s="142"/>
      <c r="W169" s="142"/>
      <c r="X169" s="142"/>
      <c r="Y169" s="142"/>
    </row>
    <row r="170" spans="4:25" s="1" customFormat="1" x14ac:dyDescent="0.25">
      <c r="D170" s="142"/>
      <c r="E170" s="175"/>
      <c r="F170" s="142"/>
      <c r="G170" s="142"/>
      <c r="H170" s="160"/>
      <c r="U170" s="142"/>
      <c r="W170" s="142"/>
      <c r="X170" s="142"/>
      <c r="Y170" s="142"/>
    </row>
    <row r="171" spans="4:25" s="1" customFormat="1" x14ac:dyDescent="0.25">
      <c r="D171" s="142"/>
      <c r="E171" s="175"/>
      <c r="F171" s="142"/>
      <c r="G171" s="142"/>
      <c r="H171" s="160"/>
      <c r="U171" s="142"/>
      <c r="W171" s="142"/>
      <c r="X171" s="142"/>
      <c r="Y171" s="142"/>
    </row>
    <row r="172" spans="4:25" s="1" customFormat="1" x14ac:dyDescent="0.25">
      <c r="D172" s="142"/>
      <c r="E172" s="175"/>
      <c r="F172" s="142"/>
      <c r="G172" s="142"/>
      <c r="H172" s="160"/>
      <c r="U172" s="142"/>
      <c r="W172" s="142"/>
      <c r="X172" s="142"/>
      <c r="Y172" s="142"/>
    </row>
    <row r="173" spans="4:25" s="1" customFormat="1" x14ac:dyDescent="0.25">
      <c r="D173" s="142"/>
      <c r="E173" s="175"/>
      <c r="F173" s="142"/>
      <c r="G173" s="142"/>
      <c r="H173" s="160"/>
      <c r="U173" s="142"/>
      <c r="W173" s="142"/>
      <c r="X173" s="142"/>
      <c r="Y173" s="142"/>
    </row>
    <row r="174" spans="4:25" s="1" customFormat="1" x14ac:dyDescent="0.25">
      <c r="D174" s="142"/>
      <c r="E174" s="175"/>
      <c r="F174" s="142"/>
      <c r="G174" s="142"/>
      <c r="H174" s="160"/>
      <c r="U174" s="142"/>
      <c r="W174" s="142"/>
      <c r="X174" s="142"/>
      <c r="Y174" s="142"/>
    </row>
    <row r="175" spans="4:25" s="1" customFormat="1" x14ac:dyDescent="0.25">
      <c r="D175" s="142"/>
      <c r="E175" s="175"/>
      <c r="F175" s="142"/>
      <c r="G175" s="142"/>
      <c r="H175" s="160"/>
      <c r="U175" s="142"/>
      <c r="W175" s="142"/>
      <c r="X175" s="142"/>
      <c r="Y175" s="142"/>
    </row>
    <row r="176" spans="4:25" s="1" customFormat="1" x14ac:dyDescent="0.25">
      <c r="D176" s="142"/>
      <c r="E176" s="175"/>
      <c r="F176" s="142"/>
      <c r="G176" s="142"/>
      <c r="H176" s="160"/>
      <c r="U176" s="142"/>
      <c r="W176" s="142"/>
      <c r="X176" s="142"/>
      <c r="Y176" s="142"/>
    </row>
    <row r="177" spans="4:25" s="1" customFormat="1" x14ac:dyDescent="0.25">
      <c r="D177" s="142"/>
      <c r="E177" s="175"/>
      <c r="F177" s="142"/>
      <c r="G177" s="142"/>
      <c r="H177" s="160"/>
      <c r="U177" s="142"/>
      <c r="W177" s="142"/>
      <c r="X177" s="142"/>
      <c r="Y177" s="142"/>
    </row>
    <row r="178" spans="4:25" s="1" customFormat="1" x14ac:dyDescent="0.25">
      <c r="D178" s="142"/>
      <c r="E178" s="175"/>
      <c r="F178" s="142"/>
      <c r="G178" s="142"/>
      <c r="H178" s="160"/>
      <c r="U178" s="142"/>
      <c r="W178" s="142"/>
      <c r="X178" s="142"/>
      <c r="Y178" s="142"/>
    </row>
    <row r="179" spans="4:25" s="1" customFormat="1" x14ac:dyDescent="0.25">
      <c r="D179" s="142"/>
      <c r="E179" s="175"/>
      <c r="F179" s="142"/>
      <c r="G179" s="142"/>
      <c r="H179" s="160"/>
      <c r="U179" s="142"/>
      <c r="W179" s="142"/>
      <c r="X179" s="142"/>
      <c r="Y179" s="142"/>
    </row>
    <row r="180" spans="4:25" s="1" customFormat="1" x14ac:dyDescent="0.25">
      <c r="D180" s="142"/>
      <c r="E180" s="175"/>
      <c r="F180" s="142"/>
      <c r="G180" s="142"/>
      <c r="H180" s="160"/>
      <c r="U180" s="142"/>
      <c r="W180" s="142"/>
      <c r="X180" s="142"/>
      <c r="Y180" s="142"/>
    </row>
    <row r="181" spans="4:25" s="1" customFormat="1" x14ac:dyDescent="0.25">
      <c r="D181" s="142"/>
      <c r="E181" s="175"/>
      <c r="F181" s="142"/>
      <c r="G181" s="142"/>
      <c r="H181" s="160"/>
      <c r="U181" s="142"/>
      <c r="W181" s="142"/>
      <c r="X181" s="142"/>
      <c r="Y181" s="142"/>
    </row>
    <row r="182" spans="4:25" s="1" customFormat="1" x14ac:dyDescent="0.25">
      <c r="D182" s="142"/>
      <c r="E182" s="175"/>
      <c r="F182" s="142"/>
      <c r="G182" s="142"/>
      <c r="H182" s="160"/>
      <c r="U182" s="142"/>
      <c r="W182" s="142"/>
      <c r="X182" s="142"/>
      <c r="Y182" s="142"/>
    </row>
    <row r="183" spans="4:25" s="1" customFormat="1" x14ac:dyDescent="0.25">
      <c r="D183" s="142"/>
      <c r="E183" s="175"/>
      <c r="F183" s="142"/>
      <c r="G183" s="142"/>
      <c r="H183" s="160"/>
      <c r="U183" s="142"/>
      <c r="W183" s="142"/>
      <c r="X183" s="142"/>
      <c r="Y183" s="142"/>
    </row>
    <row r="184" spans="4:25" s="1" customFormat="1" x14ac:dyDescent="0.25">
      <c r="D184" s="142"/>
      <c r="E184" s="175"/>
      <c r="F184" s="142"/>
      <c r="G184" s="142"/>
      <c r="H184" s="160"/>
      <c r="U184" s="142"/>
      <c r="W184" s="142"/>
      <c r="X184" s="142"/>
      <c r="Y184" s="142"/>
    </row>
    <row r="185" spans="4:25" s="1" customFormat="1" x14ac:dyDescent="0.25">
      <c r="D185" s="142"/>
      <c r="E185" s="175"/>
      <c r="F185" s="142"/>
      <c r="G185" s="142"/>
      <c r="H185" s="160"/>
      <c r="U185" s="142"/>
      <c r="W185" s="142"/>
      <c r="X185" s="142"/>
      <c r="Y185" s="142"/>
    </row>
    <row r="186" spans="4:25" s="1" customFormat="1" x14ac:dyDescent="0.25">
      <c r="D186" s="142"/>
      <c r="E186" s="175"/>
      <c r="F186" s="142"/>
      <c r="G186" s="142"/>
      <c r="H186" s="160"/>
      <c r="U186" s="142"/>
      <c r="W186" s="142"/>
      <c r="X186" s="142"/>
      <c r="Y186" s="142"/>
    </row>
    <row r="187" spans="4:25" s="1" customFormat="1" x14ac:dyDescent="0.25">
      <c r="D187" s="142"/>
      <c r="E187" s="175"/>
      <c r="F187" s="142"/>
      <c r="G187" s="142"/>
      <c r="H187" s="160"/>
      <c r="U187" s="142"/>
      <c r="W187" s="142"/>
      <c r="X187" s="142"/>
      <c r="Y187" s="142"/>
    </row>
    <row r="188" spans="4:25" s="1" customFormat="1" x14ac:dyDescent="0.25">
      <c r="D188" s="142"/>
      <c r="E188" s="175"/>
      <c r="F188" s="142"/>
      <c r="G188" s="142"/>
      <c r="H188" s="160"/>
      <c r="U188" s="142"/>
      <c r="W188" s="142"/>
      <c r="X188" s="142"/>
      <c r="Y188" s="142"/>
    </row>
    <row r="189" spans="4:25" s="1" customFormat="1" x14ac:dyDescent="0.25">
      <c r="D189" s="142"/>
      <c r="E189" s="175"/>
      <c r="F189" s="142"/>
      <c r="G189" s="142"/>
      <c r="H189" s="160"/>
      <c r="U189" s="142"/>
      <c r="W189" s="142"/>
      <c r="X189" s="142"/>
      <c r="Y189" s="142"/>
    </row>
    <row r="190" spans="4:25" s="1" customFormat="1" x14ac:dyDescent="0.25">
      <c r="D190" s="142"/>
      <c r="E190" s="175"/>
      <c r="F190" s="142"/>
      <c r="G190" s="142"/>
      <c r="H190" s="160"/>
      <c r="U190" s="142"/>
      <c r="W190" s="142"/>
      <c r="X190" s="142"/>
      <c r="Y190" s="142"/>
    </row>
    <row r="191" spans="4:25" s="1" customFormat="1" x14ac:dyDescent="0.25">
      <c r="D191" s="142"/>
      <c r="E191" s="175"/>
      <c r="F191" s="142"/>
      <c r="G191" s="142"/>
      <c r="H191" s="160"/>
      <c r="U191" s="142"/>
      <c r="W191" s="142"/>
      <c r="X191" s="142"/>
      <c r="Y191" s="142"/>
    </row>
    <row r="192" spans="4:25" s="1" customFormat="1" x14ac:dyDescent="0.25">
      <c r="D192" s="142"/>
      <c r="E192" s="175"/>
      <c r="F192" s="142"/>
      <c r="G192" s="142"/>
      <c r="H192" s="160"/>
      <c r="U192" s="142"/>
      <c r="W192" s="142"/>
      <c r="X192" s="142"/>
      <c r="Y192" s="142"/>
    </row>
    <row r="193" spans="4:25" s="1" customFormat="1" x14ac:dyDescent="0.25">
      <c r="D193" s="142"/>
      <c r="E193" s="175"/>
      <c r="F193" s="142"/>
      <c r="G193" s="142"/>
      <c r="H193" s="160"/>
      <c r="U193" s="142"/>
      <c r="W193" s="142"/>
      <c r="X193" s="142"/>
      <c r="Y193" s="142"/>
    </row>
    <row r="194" spans="4:25" s="1" customFormat="1" x14ac:dyDescent="0.25">
      <c r="D194" s="142"/>
      <c r="E194" s="175"/>
      <c r="F194" s="142"/>
      <c r="G194" s="142"/>
      <c r="H194" s="160"/>
      <c r="U194" s="142"/>
      <c r="W194" s="142"/>
      <c r="X194" s="142"/>
      <c r="Y194" s="142"/>
    </row>
    <row r="195" spans="4:25" s="1" customFormat="1" x14ac:dyDescent="0.25">
      <c r="D195" s="142"/>
      <c r="E195" s="175"/>
      <c r="F195" s="142"/>
      <c r="G195" s="142"/>
      <c r="H195" s="160"/>
      <c r="U195" s="142"/>
      <c r="W195" s="142"/>
      <c r="X195" s="142"/>
      <c r="Y195" s="142"/>
    </row>
    <row r="196" spans="4:25" s="1" customFormat="1" x14ac:dyDescent="0.25">
      <c r="D196" s="142"/>
      <c r="E196" s="175"/>
      <c r="F196" s="142"/>
      <c r="G196" s="142"/>
      <c r="H196" s="160"/>
      <c r="U196" s="142"/>
      <c r="W196" s="142"/>
      <c r="X196" s="142"/>
      <c r="Y196" s="142"/>
    </row>
    <row r="197" spans="4:25" s="1" customFormat="1" x14ac:dyDescent="0.25">
      <c r="D197" s="142"/>
      <c r="E197" s="175"/>
      <c r="F197" s="142"/>
      <c r="G197" s="142"/>
      <c r="H197" s="160"/>
      <c r="U197" s="142"/>
      <c r="W197" s="142"/>
      <c r="X197" s="142"/>
      <c r="Y197" s="142"/>
    </row>
    <row r="198" spans="4:25" s="1" customFormat="1" x14ac:dyDescent="0.25">
      <c r="D198" s="142"/>
      <c r="E198" s="175"/>
      <c r="F198" s="142"/>
      <c r="G198" s="142"/>
      <c r="H198" s="160"/>
      <c r="U198" s="142"/>
      <c r="W198" s="142"/>
      <c r="X198" s="142"/>
      <c r="Y198" s="142"/>
    </row>
    <row r="199" spans="4:25" s="1" customFormat="1" x14ac:dyDescent="0.25">
      <c r="D199" s="142"/>
      <c r="E199" s="175"/>
      <c r="F199" s="142"/>
      <c r="G199" s="142"/>
      <c r="H199" s="160"/>
      <c r="U199" s="142"/>
      <c r="W199" s="142"/>
      <c r="X199" s="142"/>
      <c r="Y199" s="142"/>
    </row>
    <row r="200" spans="4:25" s="1" customFormat="1" x14ac:dyDescent="0.25">
      <c r="D200" s="142"/>
      <c r="E200" s="175"/>
      <c r="F200" s="142"/>
      <c r="G200" s="142"/>
      <c r="H200" s="160"/>
      <c r="U200" s="142"/>
      <c r="W200" s="142"/>
      <c r="X200" s="142"/>
      <c r="Y200" s="142"/>
    </row>
    <row r="201" spans="4:25" s="1" customFormat="1" x14ac:dyDescent="0.25">
      <c r="D201" s="142"/>
      <c r="E201" s="175"/>
      <c r="F201" s="142"/>
      <c r="G201" s="142"/>
      <c r="H201" s="160"/>
      <c r="U201" s="142"/>
      <c r="W201" s="142"/>
      <c r="X201" s="142"/>
      <c r="Y201" s="142"/>
    </row>
    <row r="202" spans="4:25" s="1" customFormat="1" x14ac:dyDescent="0.25">
      <c r="D202" s="142"/>
      <c r="E202" s="175"/>
      <c r="F202" s="142"/>
      <c r="G202" s="142"/>
      <c r="H202" s="160"/>
      <c r="U202" s="142"/>
      <c r="W202" s="142"/>
      <c r="X202" s="142"/>
      <c r="Y202" s="142"/>
    </row>
    <row r="203" spans="4:25" s="1" customFormat="1" x14ac:dyDescent="0.25">
      <c r="D203" s="142"/>
      <c r="E203" s="175"/>
      <c r="F203" s="142"/>
      <c r="G203" s="142"/>
      <c r="H203" s="160"/>
      <c r="U203" s="142"/>
      <c r="W203" s="142"/>
      <c r="X203" s="142"/>
      <c r="Y203" s="142"/>
    </row>
    <row r="204" spans="4:25" s="1" customFormat="1" x14ac:dyDescent="0.25">
      <c r="D204" s="142"/>
      <c r="E204" s="175"/>
      <c r="F204" s="142"/>
      <c r="G204" s="142"/>
      <c r="H204" s="160"/>
      <c r="U204" s="142"/>
      <c r="W204" s="142"/>
      <c r="X204" s="142"/>
      <c r="Y204" s="142"/>
    </row>
    <row r="205" spans="4:25" s="1" customFormat="1" x14ac:dyDescent="0.25">
      <c r="D205" s="142"/>
      <c r="E205" s="175"/>
      <c r="F205" s="142"/>
      <c r="G205" s="142"/>
      <c r="H205" s="160"/>
      <c r="U205" s="142"/>
      <c r="W205" s="142"/>
      <c r="X205" s="142"/>
      <c r="Y205" s="142"/>
    </row>
    <row r="206" spans="4:25" s="1" customFormat="1" x14ac:dyDescent="0.25">
      <c r="D206" s="142"/>
      <c r="E206" s="175"/>
      <c r="F206" s="142"/>
      <c r="G206" s="142"/>
      <c r="H206" s="160"/>
      <c r="U206" s="142"/>
      <c r="W206" s="142"/>
      <c r="X206" s="142"/>
      <c r="Y206" s="142"/>
    </row>
    <row r="207" spans="4:25" s="1" customFormat="1" x14ac:dyDescent="0.25">
      <c r="D207" s="142"/>
      <c r="E207" s="175"/>
      <c r="F207" s="142"/>
      <c r="G207" s="142"/>
      <c r="H207" s="160"/>
      <c r="U207" s="142"/>
      <c r="W207" s="142"/>
      <c r="X207" s="142"/>
      <c r="Y207" s="142"/>
    </row>
    <row r="208" spans="4:25" s="1" customFormat="1" x14ac:dyDescent="0.25">
      <c r="D208" s="142"/>
      <c r="E208" s="175"/>
      <c r="F208" s="142"/>
      <c r="G208" s="142"/>
      <c r="H208" s="160"/>
      <c r="U208" s="142"/>
      <c r="W208" s="142"/>
      <c r="X208" s="142"/>
      <c r="Y208" s="142"/>
    </row>
    <row r="209" spans="4:25" s="1" customFormat="1" x14ac:dyDescent="0.25">
      <c r="D209" s="142"/>
      <c r="E209" s="175"/>
      <c r="F209" s="142"/>
      <c r="G209" s="142"/>
      <c r="H209" s="160"/>
      <c r="U209" s="142"/>
      <c r="W209" s="142"/>
      <c r="X209" s="142"/>
      <c r="Y209" s="142"/>
    </row>
    <row r="210" spans="4:25" s="1" customFormat="1" x14ac:dyDescent="0.25">
      <c r="D210" s="142"/>
      <c r="E210" s="175"/>
      <c r="F210" s="142"/>
      <c r="G210" s="142"/>
      <c r="H210" s="160"/>
      <c r="U210" s="142"/>
      <c r="W210" s="142"/>
      <c r="X210" s="142"/>
      <c r="Y210" s="142"/>
    </row>
    <row r="211" spans="4:25" s="1" customFormat="1" x14ac:dyDescent="0.25">
      <c r="D211" s="142"/>
      <c r="E211" s="175"/>
      <c r="F211" s="142"/>
      <c r="G211" s="142"/>
      <c r="H211" s="160"/>
      <c r="U211" s="142"/>
      <c r="W211" s="142"/>
      <c r="X211" s="142"/>
      <c r="Y211" s="142"/>
    </row>
    <row r="212" spans="4:25" s="1" customFormat="1" x14ac:dyDescent="0.25">
      <c r="D212" s="142"/>
      <c r="E212" s="175"/>
      <c r="F212" s="142"/>
      <c r="G212" s="142"/>
      <c r="H212" s="160"/>
      <c r="U212" s="142"/>
      <c r="W212" s="142"/>
      <c r="X212" s="142"/>
      <c r="Y212" s="142"/>
    </row>
    <row r="213" spans="4:25" s="1" customFormat="1" x14ac:dyDescent="0.25">
      <c r="D213" s="142"/>
      <c r="E213" s="175"/>
      <c r="F213" s="142"/>
      <c r="G213" s="142"/>
      <c r="H213" s="160"/>
      <c r="U213" s="142"/>
      <c r="W213" s="142"/>
      <c r="X213" s="142"/>
      <c r="Y213" s="142"/>
    </row>
    <row r="214" spans="4:25" s="1" customFormat="1" x14ac:dyDescent="0.25">
      <c r="D214" s="142"/>
      <c r="E214" s="175"/>
      <c r="F214" s="142"/>
      <c r="G214" s="142"/>
      <c r="H214" s="160"/>
      <c r="U214" s="142"/>
      <c r="W214" s="142"/>
      <c r="X214" s="142"/>
      <c r="Y214" s="142"/>
    </row>
    <row r="215" spans="4:25" s="1" customFormat="1" x14ac:dyDescent="0.25">
      <c r="D215" s="142"/>
      <c r="E215" s="175"/>
      <c r="F215" s="142"/>
      <c r="G215" s="142"/>
      <c r="H215" s="160"/>
      <c r="U215" s="142"/>
      <c r="W215" s="142"/>
      <c r="X215" s="142"/>
      <c r="Y215" s="142"/>
    </row>
    <row r="216" spans="4:25" s="1" customFormat="1" x14ac:dyDescent="0.25">
      <c r="D216" s="142"/>
      <c r="E216" s="175"/>
      <c r="F216" s="142"/>
      <c r="G216" s="142"/>
      <c r="H216" s="160"/>
      <c r="U216" s="142"/>
      <c r="W216" s="142"/>
      <c r="X216" s="142"/>
      <c r="Y216" s="142"/>
    </row>
    <row r="217" spans="4:25" s="1" customFormat="1" x14ac:dyDescent="0.25">
      <c r="D217" s="142"/>
      <c r="E217" s="175"/>
      <c r="F217" s="142"/>
      <c r="G217" s="142"/>
      <c r="H217" s="160"/>
      <c r="U217" s="142"/>
      <c r="W217" s="142"/>
      <c r="X217" s="142"/>
      <c r="Y217" s="142"/>
    </row>
    <row r="218" spans="4:25" s="1" customFormat="1" x14ac:dyDescent="0.25">
      <c r="D218" s="142"/>
      <c r="E218" s="175"/>
      <c r="F218" s="142"/>
      <c r="G218" s="142"/>
      <c r="H218" s="160"/>
      <c r="U218" s="142"/>
      <c r="W218" s="142"/>
      <c r="X218" s="142"/>
      <c r="Y218" s="142"/>
    </row>
    <row r="219" spans="4:25" s="1" customFormat="1" x14ac:dyDescent="0.25">
      <c r="D219" s="142"/>
      <c r="E219" s="175"/>
      <c r="F219" s="142"/>
      <c r="G219" s="142"/>
      <c r="H219" s="160"/>
      <c r="U219" s="142"/>
      <c r="W219" s="142"/>
      <c r="X219" s="142"/>
      <c r="Y219" s="142"/>
    </row>
    <row r="220" spans="4:25" s="1" customFormat="1" x14ac:dyDescent="0.25">
      <c r="D220" s="142"/>
      <c r="E220" s="175"/>
      <c r="F220" s="142"/>
      <c r="G220" s="142"/>
      <c r="H220" s="160"/>
      <c r="U220" s="142"/>
      <c r="W220" s="142"/>
      <c r="X220" s="142"/>
      <c r="Y220" s="142"/>
    </row>
    <row r="221" spans="4:25" s="1" customFormat="1" x14ac:dyDescent="0.25">
      <c r="D221" s="142"/>
      <c r="E221" s="175"/>
      <c r="F221" s="142"/>
      <c r="G221" s="142"/>
      <c r="H221" s="160"/>
      <c r="U221" s="142"/>
      <c r="W221" s="142"/>
      <c r="X221" s="142"/>
      <c r="Y221" s="142"/>
    </row>
    <row r="222" spans="4:25" s="1" customFormat="1" x14ac:dyDescent="0.25">
      <c r="D222" s="142"/>
      <c r="E222" s="175"/>
      <c r="F222" s="142"/>
      <c r="G222" s="142"/>
      <c r="H222" s="160"/>
      <c r="U222" s="142"/>
      <c r="W222" s="142"/>
      <c r="X222" s="142"/>
      <c r="Y222" s="142"/>
    </row>
    <row r="223" spans="4:25" s="1" customFormat="1" x14ac:dyDescent="0.25">
      <c r="D223" s="142"/>
      <c r="E223" s="175"/>
      <c r="F223" s="142"/>
      <c r="G223" s="142"/>
      <c r="H223" s="160"/>
      <c r="U223" s="142"/>
      <c r="W223" s="142"/>
      <c r="X223" s="142"/>
      <c r="Y223" s="142"/>
    </row>
    <row r="224" spans="4:25" s="1" customFormat="1" x14ac:dyDescent="0.25">
      <c r="D224" s="142"/>
      <c r="E224" s="175"/>
      <c r="F224" s="142"/>
      <c r="G224" s="142"/>
      <c r="H224" s="160"/>
      <c r="U224" s="142"/>
      <c r="W224" s="142"/>
      <c r="X224" s="142"/>
      <c r="Y224" s="142"/>
    </row>
    <row r="225" spans="4:25" s="1" customFormat="1" x14ac:dyDescent="0.25">
      <c r="D225" s="142"/>
      <c r="E225" s="175"/>
      <c r="F225" s="142"/>
      <c r="G225" s="142"/>
      <c r="H225" s="160"/>
      <c r="U225" s="142"/>
      <c r="W225" s="142"/>
      <c r="X225" s="142"/>
      <c r="Y225" s="142"/>
    </row>
    <row r="226" spans="4:25" s="1" customFormat="1" x14ac:dyDescent="0.25">
      <c r="D226" s="142"/>
      <c r="E226" s="175"/>
      <c r="F226" s="142"/>
      <c r="G226" s="142"/>
      <c r="H226" s="160"/>
      <c r="U226" s="142"/>
      <c r="W226" s="142"/>
      <c r="X226" s="142"/>
      <c r="Y226" s="142"/>
    </row>
    <row r="227" spans="4:25" s="1" customFormat="1" x14ac:dyDescent="0.25">
      <c r="D227" s="142"/>
      <c r="E227" s="175"/>
      <c r="F227" s="142"/>
      <c r="G227" s="142"/>
      <c r="H227" s="160"/>
      <c r="U227" s="142"/>
      <c r="W227" s="142"/>
      <c r="X227" s="142"/>
      <c r="Y227" s="142"/>
    </row>
    <row r="228" spans="4:25" s="1" customFormat="1" x14ac:dyDescent="0.25">
      <c r="D228" s="142"/>
      <c r="E228" s="175"/>
      <c r="F228" s="142"/>
      <c r="G228" s="142"/>
      <c r="H228" s="160"/>
      <c r="U228" s="142"/>
      <c r="W228" s="142"/>
      <c r="X228" s="142"/>
      <c r="Y228" s="142"/>
    </row>
    <row r="229" spans="4:25" s="1" customFormat="1" x14ac:dyDescent="0.25">
      <c r="D229" s="142"/>
      <c r="E229" s="175"/>
      <c r="F229" s="142"/>
      <c r="G229" s="142"/>
      <c r="H229" s="160"/>
      <c r="U229" s="142"/>
      <c r="W229" s="142"/>
      <c r="X229" s="142"/>
      <c r="Y229" s="142"/>
    </row>
    <row r="230" spans="4:25" s="1" customFormat="1" x14ac:dyDescent="0.25">
      <c r="D230" s="142"/>
      <c r="E230" s="175"/>
      <c r="F230" s="142"/>
      <c r="G230" s="142"/>
      <c r="H230" s="160"/>
      <c r="U230" s="142"/>
      <c r="W230" s="142"/>
      <c r="X230" s="142"/>
      <c r="Y230" s="142"/>
    </row>
    <row r="231" spans="4:25" s="1" customFormat="1" x14ac:dyDescent="0.25">
      <c r="D231" s="142"/>
      <c r="E231" s="175"/>
      <c r="F231" s="142"/>
      <c r="G231" s="142"/>
      <c r="H231" s="160"/>
      <c r="U231" s="142"/>
      <c r="W231" s="142"/>
      <c r="X231" s="142"/>
      <c r="Y231" s="142"/>
    </row>
    <row r="232" spans="4:25" s="1" customFormat="1" x14ac:dyDescent="0.25">
      <c r="D232" s="142"/>
      <c r="E232" s="175"/>
      <c r="F232" s="142"/>
      <c r="G232" s="142"/>
      <c r="H232" s="160"/>
      <c r="U232" s="142"/>
      <c r="W232" s="142"/>
      <c r="X232" s="142"/>
      <c r="Y232" s="142"/>
    </row>
    <row r="233" spans="4:25" s="1" customFormat="1" x14ac:dyDescent="0.25">
      <c r="D233" s="142"/>
      <c r="E233" s="175"/>
      <c r="F233" s="142"/>
      <c r="G233" s="142"/>
      <c r="H233" s="160"/>
      <c r="U233" s="142"/>
      <c r="W233" s="142"/>
      <c r="X233" s="142"/>
      <c r="Y233" s="142"/>
    </row>
    <row r="234" spans="4:25" s="1" customFormat="1" x14ac:dyDescent="0.25">
      <c r="D234" s="142"/>
      <c r="E234" s="175"/>
      <c r="F234" s="142"/>
      <c r="G234" s="142"/>
      <c r="H234" s="160"/>
      <c r="U234" s="142"/>
      <c r="W234" s="142"/>
      <c r="X234" s="142"/>
      <c r="Y234" s="142"/>
    </row>
    <row r="235" spans="4:25" s="1" customFormat="1" x14ac:dyDescent="0.25">
      <c r="D235" s="142"/>
      <c r="E235" s="175"/>
      <c r="F235" s="142"/>
      <c r="G235" s="142"/>
      <c r="H235" s="160"/>
      <c r="U235" s="142"/>
      <c r="W235" s="142"/>
      <c r="X235" s="142"/>
      <c r="Y235" s="142"/>
    </row>
    <row r="236" spans="4:25" s="1" customFormat="1" x14ac:dyDescent="0.25">
      <c r="D236" s="142"/>
      <c r="E236" s="175"/>
      <c r="F236" s="142"/>
      <c r="G236" s="142"/>
      <c r="H236" s="160"/>
      <c r="U236" s="142"/>
      <c r="W236" s="142"/>
      <c r="X236" s="142"/>
      <c r="Y236" s="142"/>
    </row>
    <row r="237" spans="4:25" s="1" customFormat="1" x14ac:dyDescent="0.25">
      <c r="D237" s="142"/>
      <c r="E237" s="175"/>
      <c r="F237" s="142"/>
      <c r="G237" s="142"/>
      <c r="H237" s="160"/>
      <c r="U237" s="142"/>
      <c r="W237" s="142"/>
      <c r="X237" s="142"/>
      <c r="Y237" s="142"/>
    </row>
    <row r="238" spans="4:25" s="1" customFormat="1" x14ac:dyDescent="0.25">
      <c r="D238" s="142"/>
      <c r="E238" s="175"/>
      <c r="F238" s="142"/>
      <c r="G238" s="142"/>
      <c r="H238" s="160"/>
      <c r="U238" s="142"/>
      <c r="W238" s="142"/>
      <c r="X238" s="142"/>
      <c r="Y238" s="142"/>
    </row>
    <row r="239" spans="4:25" s="1" customFormat="1" x14ac:dyDescent="0.25">
      <c r="D239" s="142"/>
      <c r="E239" s="175"/>
      <c r="F239" s="142"/>
      <c r="G239" s="142"/>
      <c r="H239" s="160"/>
      <c r="U239" s="142"/>
      <c r="W239" s="142"/>
      <c r="X239" s="142"/>
      <c r="Y239" s="142"/>
    </row>
    <row r="240" spans="4:25" s="1" customFormat="1" x14ac:dyDescent="0.25">
      <c r="D240" s="142"/>
      <c r="E240" s="175"/>
      <c r="F240" s="142"/>
      <c r="G240" s="142"/>
      <c r="H240" s="160"/>
      <c r="U240" s="142"/>
      <c r="W240" s="142"/>
      <c r="X240" s="142"/>
      <c r="Y240" s="142"/>
    </row>
    <row r="241" spans="4:25" s="1" customFormat="1" x14ac:dyDescent="0.25">
      <c r="D241" s="142"/>
      <c r="E241" s="175"/>
      <c r="F241" s="142"/>
      <c r="G241" s="142"/>
      <c r="H241" s="160"/>
      <c r="U241" s="142"/>
      <c r="W241" s="142"/>
      <c r="X241" s="142"/>
      <c r="Y241" s="142"/>
    </row>
    <row r="242" spans="4:25" s="1" customFormat="1" x14ac:dyDescent="0.25">
      <c r="D242" s="142"/>
      <c r="E242" s="175"/>
      <c r="F242" s="142"/>
      <c r="G242" s="142"/>
      <c r="H242" s="160"/>
      <c r="U242" s="142"/>
      <c r="W242" s="142"/>
      <c r="X242" s="142"/>
      <c r="Y242" s="142"/>
    </row>
    <row r="243" spans="4:25" s="1" customFormat="1" x14ac:dyDescent="0.25">
      <c r="D243" s="142"/>
      <c r="E243" s="175"/>
      <c r="F243" s="142"/>
      <c r="G243" s="142"/>
      <c r="H243" s="160"/>
      <c r="U243" s="142"/>
      <c r="W243" s="142"/>
      <c r="X243" s="142"/>
      <c r="Y243" s="142"/>
    </row>
    <row r="244" spans="4:25" s="1" customFormat="1" x14ac:dyDescent="0.25">
      <c r="D244" s="142"/>
      <c r="E244" s="175"/>
      <c r="F244" s="142"/>
      <c r="G244" s="142"/>
      <c r="H244" s="160"/>
      <c r="U244" s="142"/>
      <c r="W244" s="142"/>
      <c r="X244" s="142"/>
      <c r="Y244" s="142"/>
    </row>
    <row r="245" spans="4:25" s="1" customFormat="1" x14ac:dyDescent="0.25">
      <c r="D245" s="142"/>
      <c r="E245" s="175"/>
      <c r="F245" s="142"/>
      <c r="G245" s="142"/>
      <c r="H245" s="160"/>
      <c r="U245" s="142"/>
      <c r="W245" s="142"/>
      <c r="X245" s="142"/>
      <c r="Y245" s="142"/>
    </row>
    <row r="246" spans="4:25" s="1" customFormat="1" x14ac:dyDescent="0.25">
      <c r="D246" s="142"/>
      <c r="E246" s="175"/>
      <c r="F246" s="142"/>
      <c r="G246" s="142"/>
      <c r="H246" s="160"/>
      <c r="U246" s="142"/>
      <c r="W246" s="142"/>
      <c r="X246" s="142"/>
      <c r="Y246" s="142"/>
    </row>
    <row r="247" spans="4:25" s="1" customFormat="1" x14ac:dyDescent="0.25">
      <c r="D247" s="142"/>
      <c r="E247" s="175"/>
      <c r="F247" s="142"/>
      <c r="G247" s="142"/>
      <c r="H247" s="160"/>
      <c r="U247" s="142"/>
      <c r="W247" s="142"/>
      <c r="X247" s="142"/>
      <c r="Y247" s="142"/>
    </row>
    <row r="248" spans="4:25" s="1" customFormat="1" x14ac:dyDescent="0.25">
      <c r="D248" s="142"/>
      <c r="E248" s="175"/>
      <c r="F248" s="142"/>
      <c r="G248" s="142"/>
      <c r="H248" s="160"/>
      <c r="U248" s="142"/>
      <c r="W248" s="142"/>
      <c r="X248" s="142"/>
      <c r="Y248" s="142"/>
    </row>
    <row r="249" spans="4:25" s="1" customFormat="1" x14ac:dyDescent="0.25">
      <c r="D249" s="142"/>
      <c r="E249" s="175"/>
      <c r="F249" s="142"/>
      <c r="G249" s="142"/>
      <c r="H249" s="160"/>
      <c r="U249" s="142"/>
      <c r="W249" s="142"/>
      <c r="X249" s="142"/>
      <c r="Y249" s="142"/>
    </row>
    <row r="250" spans="4:25" s="1" customFormat="1" x14ac:dyDescent="0.25">
      <c r="D250" s="142"/>
      <c r="E250" s="175"/>
      <c r="F250" s="142"/>
      <c r="G250" s="142"/>
      <c r="H250" s="160"/>
      <c r="U250" s="142"/>
      <c r="W250" s="142"/>
      <c r="X250" s="142"/>
      <c r="Y250" s="142"/>
    </row>
    <row r="251" spans="4:25" s="1" customFormat="1" x14ac:dyDescent="0.25">
      <c r="D251" s="142"/>
      <c r="E251" s="175"/>
      <c r="F251" s="142"/>
      <c r="G251" s="142"/>
      <c r="H251" s="160"/>
      <c r="U251" s="142"/>
      <c r="W251" s="142"/>
      <c r="X251" s="142"/>
      <c r="Y251" s="142"/>
    </row>
    <row r="252" spans="4:25" s="1" customFormat="1" x14ac:dyDescent="0.25">
      <c r="D252" s="142"/>
      <c r="E252" s="175"/>
      <c r="F252" s="142"/>
      <c r="G252" s="142"/>
      <c r="H252" s="160"/>
      <c r="U252" s="142"/>
      <c r="W252" s="142"/>
      <c r="X252" s="142"/>
      <c r="Y252" s="142"/>
    </row>
    <row r="253" spans="4:25" s="1" customFormat="1" x14ac:dyDescent="0.25">
      <c r="D253" s="142"/>
      <c r="E253" s="175"/>
      <c r="F253" s="142"/>
      <c r="G253" s="142"/>
      <c r="H253" s="160"/>
      <c r="U253" s="142"/>
      <c r="W253" s="142"/>
      <c r="X253" s="142"/>
      <c r="Y253" s="142"/>
    </row>
    <row r="254" spans="4:25" s="1" customFormat="1" x14ac:dyDescent="0.25">
      <c r="D254" s="142"/>
      <c r="E254" s="175"/>
      <c r="F254" s="142"/>
      <c r="G254" s="142"/>
      <c r="H254" s="160"/>
      <c r="U254" s="142"/>
      <c r="W254" s="142"/>
      <c r="X254" s="142"/>
      <c r="Y254" s="142"/>
    </row>
    <row r="255" spans="4:25" s="1" customFormat="1" x14ac:dyDescent="0.25">
      <c r="D255" s="142"/>
      <c r="E255" s="175"/>
      <c r="F255" s="142"/>
      <c r="G255" s="142"/>
      <c r="H255" s="160"/>
      <c r="U255" s="142"/>
      <c r="W255" s="142"/>
      <c r="X255" s="142"/>
      <c r="Y255" s="142"/>
    </row>
    <row r="256" spans="4:25" s="1" customFormat="1" x14ac:dyDescent="0.25">
      <c r="D256" s="142"/>
      <c r="E256" s="175"/>
      <c r="F256" s="142"/>
      <c r="G256" s="142"/>
      <c r="H256" s="160"/>
      <c r="U256" s="142"/>
      <c r="W256" s="142"/>
      <c r="X256" s="142"/>
      <c r="Y256" s="142"/>
    </row>
    <row r="257" spans="4:25" s="1" customFormat="1" x14ac:dyDescent="0.25">
      <c r="D257" s="142"/>
      <c r="E257" s="175"/>
      <c r="F257" s="142"/>
      <c r="G257" s="142"/>
      <c r="H257" s="160"/>
      <c r="U257" s="142"/>
      <c r="W257" s="142"/>
      <c r="X257" s="142"/>
      <c r="Y257" s="142"/>
    </row>
    <row r="258" spans="4:25" s="1" customFormat="1" x14ac:dyDescent="0.25">
      <c r="D258" s="142"/>
      <c r="E258" s="175"/>
      <c r="F258" s="142"/>
      <c r="G258" s="142"/>
      <c r="H258" s="160"/>
      <c r="U258" s="142"/>
      <c r="W258" s="142"/>
      <c r="X258" s="142"/>
      <c r="Y258" s="142"/>
    </row>
    <row r="259" spans="4:25" s="1" customFormat="1" x14ac:dyDescent="0.25">
      <c r="D259" s="142"/>
      <c r="E259" s="175"/>
      <c r="F259" s="142"/>
      <c r="G259" s="142"/>
      <c r="H259" s="160"/>
      <c r="U259" s="142"/>
      <c r="W259" s="142"/>
      <c r="X259" s="142"/>
      <c r="Y259" s="142"/>
    </row>
    <row r="260" spans="4:25" s="1" customFormat="1" x14ac:dyDescent="0.25">
      <c r="D260" s="142"/>
      <c r="E260" s="175"/>
      <c r="F260" s="142"/>
      <c r="G260" s="142"/>
      <c r="H260" s="160"/>
      <c r="U260" s="142"/>
      <c r="W260" s="142"/>
      <c r="X260" s="142"/>
      <c r="Y260" s="142"/>
    </row>
    <row r="261" spans="4:25" s="1" customFormat="1" x14ac:dyDescent="0.25">
      <c r="D261" s="142"/>
      <c r="E261" s="175"/>
      <c r="F261" s="142"/>
      <c r="G261" s="142"/>
      <c r="H261" s="160"/>
      <c r="U261" s="142"/>
      <c r="W261" s="142"/>
      <c r="X261" s="142"/>
      <c r="Y261" s="142"/>
    </row>
    <row r="262" spans="4:25" s="1" customFormat="1" x14ac:dyDescent="0.25">
      <c r="D262" s="142"/>
      <c r="E262" s="175"/>
      <c r="F262" s="142"/>
      <c r="G262" s="142"/>
      <c r="H262" s="160"/>
      <c r="U262" s="142"/>
      <c r="W262" s="142"/>
      <c r="X262" s="142"/>
      <c r="Y262" s="142"/>
    </row>
    <row r="263" spans="4:25" s="1" customFormat="1" x14ac:dyDescent="0.25">
      <c r="D263" s="142"/>
      <c r="E263" s="175"/>
      <c r="F263" s="142"/>
      <c r="G263" s="142"/>
      <c r="H263" s="160"/>
      <c r="U263" s="142"/>
      <c r="W263" s="142"/>
      <c r="X263" s="142"/>
      <c r="Y263" s="142"/>
    </row>
    <row r="264" spans="4:25" s="1" customFormat="1" x14ac:dyDescent="0.25">
      <c r="D264" s="142"/>
      <c r="E264" s="175"/>
      <c r="F264" s="142"/>
      <c r="G264" s="142"/>
      <c r="H264" s="160"/>
      <c r="U264" s="142"/>
      <c r="W264" s="142"/>
      <c r="X264" s="142"/>
      <c r="Y264" s="142"/>
    </row>
    <row r="265" spans="4:25" s="1" customFormat="1" x14ac:dyDescent="0.25">
      <c r="D265" s="142"/>
      <c r="E265" s="175"/>
      <c r="F265" s="142"/>
      <c r="G265" s="142"/>
      <c r="H265" s="160"/>
      <c r="U265" s="142"/>
      <c r="W265" s="142"/>
      <c r="X265" s="142"/>
      <c r="Y265" s="142"/>
    </row>
    <row r="266" spans="4:25" s="1" customFormat="1" x14ac:dyDescent="0.25">
      <c r="D266" s="142"/>
      <c r="E266" s="175"/>
      <c r="F266" s="142"/>
      <c r="G266" s="142"/>
      <c r="H266" s="160"/>
      <c r="U266" s="142"/>
      <c r="W266" s="142"/>
      <c r="X266" s="142"/>
      <c r="Y266" s="142"/>
    </row>
    <row r="267" spans="4:25" s="1" customFormat="1" x14ac:dyDescent="0.25">
      <c r="D267" s="142"/>
      <c r="E267" s="175"/>
      <c r="F267" s="142"/>
      <c r="G267" s="142"/>
      <c r="H267" s="160"/>
      <c r="U267" s="142"/>
      <c r="W267" s="142"/>
      <c r="X267" s="142"/>
      <c r="Y267" s="142"/>
    </row>
    <row r="268" spans="4:25" s="1" customFormat="1" x14ac:dyDescent="0.25">
      <c r="D268" s="142"/>
      <c r="E268" s="175"/>
      <c r="F268" s="142"/>
      <c r="G268" s="142"/>
      <c r="H268" s="160"/>
      <c r="U268" s="142"/>
      <c r="W268" s="142"/>
      <c r="X268" s="142"/>
      <c r="Y268" s="142"/>
    </row>
    <row r="269" spans="4:25" s="1" customFormat="1" x14ac:dyDescent="0.25">
      <c r="D269" s="142"/>
      <c r="E269" s="175"/>
      <c r="F269" s="142"/>
      <c r="G269" s="142"/>
      <c r="H269" s="160"/>
      <c r="U269" s="142"/>
      <c r="W269" s="142"/>
      <c r="X269" s="142"/>
      <c r="Y269" s="142"/>
    </row>
    <row r="270" spans="4:25" s="1" customFormat="1" x14ac:dyDescent="0.25">
      <c r="D270" s="142"/>
      <c r="E270" s="175"/>
      <c r="F270" s="142"/>
      <c r="G270" s="142"/>
      <c r="H270" s="160"/>
      <c r="U270" s="142"/>
      <c r="W270" s="142"/>
      <c r="X270" s="142"/>
      <c r="Y270" s="142"/>
    </row>
    <row r="271" spans="4:25" s="1" customFormat="1" x14ac:dyDescent="0.25">
      <c r="D271" s="142"/>
      <c r="E271" s="175"/>
      <c r="F271" s="142"/>
      <c r="G271" s="142"/>
      <c r="H271" s="160"/>
      <c r="U271" s="142"/>
      <c r="W271" s="142"/>
      <c r="X271" s="142"/>
      <c r="Y271" s="142"/>
    </row>
    <row r="272" spans="4:25" s="1" customFormat="1" x14ac:dyDescent="0.25">
      <c r="D272" s="142"/>
      <c r="E272" s="175"/>
      <c r="F272" s="142"/>
      <c r="G272" s="142"/>
      <c r="H272" s="160"/>
      <c r="U272" s="142"/>
      <c r="W272" s="142"/>
      <c r="X272" s="142"/>
      <c r="Y272" s="142"/>
    </row>
    <row r="273" spans="4:25" s="1" customFormat="1" x14ac:dyDescent="0.25">
      <c r="D273" s="142"/>
      <c r="E273" s="175"/>
      <c r="F273" s="142"/>
      <c r="G273" s="142"/>
      <c r="H273" s="160"/>
      <c r="U273" s="142"/>
      <c r="W273" s="142"/>
      <c r="X273" s="142"/>
      <c r="Y273" s="142"/>
    </row>
    <row r="274" spans="4:25" s="1" customFormat="1" x14ac:dyDescent="0.25">
      <c r="D274" s="142"/>
      <c r="E274" s="175"/>
      <c r="F274" s="142"/>
      <c r="G274" s="142"/>
      <c r="H274" s="160"/>
      <c r="U274" s="142"/>
      <c r="W274" s="142"/>
      <c r="X274" s="142"/>
      <c r="Y274" s="142"/>
    </row>
    <row r="275" spans="4:25" s="1" customFormat="1" x14ac:dyDescent="0.25">
      <c r="D275" s="142"/>
      <c r="E275" s="175"/>
      <c r="F275" s="142"/>
      <c r="G275" s="142"/>
      <c r="H275" s="160"/>
      <c r="U275" s="142"/>
      <c r="W275" s="142"/>
      <c r="X275" s="142"/>
      <c r="Y275" s="142"/>
    </row>
    <row r="276" spans="4:25" s="1" customFormat="1" x14ac:dyDescent="0.25">
      <c r="D276" s="142"/>
      <c r="E276" s="175"/>
      <c r="F276" s="142"/>
      <c r="G276" s="142"/>
      <c r="H276" s="160"/>
      <c r="U276" s="142"/>
      <c r="W276" s="142"/>
      <c r="X276" s="142"/>
      <c r="Y276" s="142"/>
    </row>
    <row r="277" spans="4:25" s="1" customFormat="1" x14ac:dyDescent="0.25">
      <c r="D277" s="142"/>
      <c r="E277" s="175"/>
      <c r="F277" s="142"/>
      <c r="G277" s="142"/>
      <c r="H277" s="160"/>
      <c r="U277" s="142"/>
      <c r="W277" s="142"/>
      <c r="X277" s="142"/>
      <c r="Y277" s="142"/>
    </row>
    <row r="278" spans="4:25" s="1" customFormat="1" x14ac:dyDescent="0.25">
      <c r="D278" s="142"/>
      <c r="E278" s="175"/>
      <c r="F278" s="142"/>
      <c r="G278" s="142"/>
      <c r="H278" s="160"/>
      <c r="U278" s="142"/>
      <c r="W278" s="142"/>
      <c r="X278" s="142"/>
      <c r="Y278" s="142"/>
    </row>
    <row r="279" spans="4:25" s="1" customFormat="1" x14ac:dyDescent="0.25">
      <c r="D279" s="142"/>
      <c r="E279" s="175"/>
      <c r="F279" s="142"/>
      <c r="G279" s="142"/>
      <c r="H279" s="160"/>
      <c r="U279" s="142"/>
      <c r="W279" s="142"/>
      <c r="X279" s="142"/>
      <c r="Y279" s="142"/>
    </row>
    <row r="280" spans="4:25" s="1" customFormat="1" x14ac:dyDescent="0.25">
      <c r="D280" s="142"/>
      <c r="E280" s="175"/>
      <c r="F280" s="142"/>
      <c r="G280" s="142"/>
      <c r="H280" s="160"/>
      <c r="U280" s="142"/>
      <c r="W280" s="142"/>
      <c r="X280" s="142"/>
      <c r="Y280" s="142"/>
    </row>
    <row r="281" spans="4:25" s="1" customFormat="1" x14ac:dyDescent="0.25">
      <c r="D281" s="142"/>
      <c r="E281" s="175"/>
      <c r="F281" s="142"/>
      <c r="G281" s="142"/>
      <c r="H281" s="160"/>
      <c r="U281" s="142"/>
      <c r="W281" s="142"/>
      <c r="X281" s="142"/>
      <c r="Y281" s="142"/>
    </row>
    <row r="282" spans="4:25" s="1" customFormat="1" x14ac:dyDescent="0.25">
      <c r="D282" s="142"/>
      <c r="E282" s="175"/>
      <c r="F282" s="142"/>
      <c r="G282" s="142"/>
      <c r="H282" s="160"/>
      <c r="U282" s="142"/>
      <c r="W282" s="142"/>
      <c r="X282" s="142"/>
      <c r="Y282" s="142"/>
    </row>
    <row r="283" spans="4:25" s="1" customFormat="1" x14ac:dyDescent="0.25">
      <c r="D283" s="142"/>
      <c r="E283" s="175"/>
      <c r="F283" s="142"/>
      <c r="G283" s="142"/>
      <c r="H283" s="160"/>
      <c r="U283" s="142"/>
      <c r="W283" s="142"/>
      <c r="X283" s="142"/>
      <c r="Y283" s="142"/>
    </row>
    <row r="284" spans="4:25" s="1" customFormat="1" x14ac:dyDescent="0.25">
      <c r="D284" s="142"/>
      <c r="E284" s="175"/>
      <c r="F284" s="142"/>
      <c r="G284" s="142"/>
      <c r="H284" s="160"/>
      <c r="U284" s="142"/>
      <c r="W284" s="142"/>
      <c r="X284" s="142"/>
      <c r="Y284" s="142"/>
    </row>
    <row r="285" spans="4:25" s="1" customFormat="1" x14ac:dyDescent="0.25">
      <c r="D285" s="142"/>
      <c r="E285" s="175"/>
      <c r="F285" s="142"/>
      <c r="G285" s="142"/>
      <c r="H285" s="160"/>
      <c r="U285" s="142"/>
      <c r="W285" s="142"/>
      <c r="X285" s="142"/>
      <c r="Y285" s="142"/>
    </row>
    <row r="286" spans="4:25" s="1" customFormat="1" x14ac:dyDescent="0.25">
      <c r="D286" s="142"/>
      <c r="E286" s="175"/>
      <c r="F286" s="142"/>
      <c r="G286" s="142"/>
      <c r="H286" s="160"/>
      <c r="U286" s="142"/>
      <c r="W286" s="142"/>
      <c r="X286" s="142"/>
      <c r="Y286" s="142"/>
    </row>
    <row r="287" spans="4:25" s="1" customFormat="1" x14ac:dyDescent="0.25">
      <c r="D287" s="142"/>
      <c r="E287" s="175"/>
      <c r="F287" s="142"/>
      <c r="G287" s="142"/>
      <c r="H287" s="160"/>
      <c r="U287" s="142"/>
      <c r="W287" s="142"/>
      <c r="X287" s="142"/>
      <c r="Y287" s="142"/>
    </row>
    <row r="288" spans="4:25" s="1" customFormat="1" x14ac:dyDescent="0.25">
      <c r="D288" s="142"/>
      <c r="E288" s="175"/>
      <c r="F288" s="142"/>
      <c r="G288" s="142"/>
      <c r="H288" s="160"/>
      <c r="U288" s="142"/>
      <c r="W288" s="142"/>
      <c r="X288" s="142"/>
      <c r="Y288" s="142"/>
    </row>
    <row r="289" spans="4:25" s="1" customFormat="1" x14ac:dyDescent="0.25">
      <c r="D289" s="142"/>
      <c r="E289" s="175"/>
      <c r="F289" s="142"/>
      <c r="G289" s="142"/>
      <c r="H289" s="160"/>
      <c r="U289" s="142"/>
      <c r="W289" s="142"/>
      <c r="X289" s="142"/>
      <c r="Y289" s="142"/>
    </row>
    <row r="290" spans="4:25" s="1" customFormat="1" x14ac:dyDescent="0.25">
      <c r="D290" s="142"/>
      <c r="E290" s="175"/>
      <c r="F290" s="142"/>
      <c r="G290" s="142"/>
      <c r="H290" s="160"/>
      <c r="U290" s="142"/>
      <c r="W290" s="142"/>
      <c r="X290" s="142"/>
      <c r="Y290" s="142"/>
    </row>
    <row r="291" spans="4:25" s="1" customFormat="1" x14ac:dyDescent="0.25">
      <c r="D291" s="142"/>
      <c r="E291" s="175"/>
      <c r="F291" s="142"/>
      <c r="G291" s="142"/>
      <c r="H291" s="160"/>
      <c r="U291" s="142"/>
      <c r="W291" s="142"/>
      <c r="X291" s="142"/>
      <c r="Y291" s="142"/>
    </row>
    <row r="292" spans="4:25" s="1" customFormat="1" x14ac:dyDescent="0.25">
      <c r="D292" s="142"/>
      <c r="E292" s="175"/>
      <c r="F292" s="142"/>
      <c r="G292" s="142"/>
      <c r="H292" s="160"/>
      <c r="U292" s="142"/>
      <c r="W292" s="142"/>
      <c r="X292" s="142"/>
      <c r="Y292" s="142"/>
    </row>
    <row r="293" spans="4:25" s="1" customFormat="1" x14ac:dyDescent="0.25">
      <c r="D293" s="142"/>
      <c r="E293" s="175"/>
      <c r="F293" s="142"/>
      <c r="G293" s="142"/>
      <c r="H293" s="160"/>
      <c r="U293" s="142"/>
      <c r="W293" s="142"/>
      <c r="X293" s="142"/>
      <c r="Y293" s="142"/>
    </row>
    <row r="294" spans="4:25" s="1" customFormat="1" x14ac:dyDescent="0.25">
      <c r="D294" s="142"/>
      <c r="E294" s="175"/>
      <c r="F294" s="142"/>
      <c r="G294" s="142"/>
      <c r="H294" s="160"/>
      <c r="U294" s="142"/>
      <c r="W294" s="142"/>
      <c r="X294" s="142"/>
      <c r="Y294" s="142"/>
    </row>
    <row r="295" spans="4:25" s="1" customFormat="1" x14ac:dyDescent="0.25">
      <c r="D295" s="142"/>
      <c r="E295" s="175"/>
      <c r="F295" s="142"/>
      <c r="G295" s="142"/>
      <c r="H295" s="160"/>
      <c r="U295" s="142"/>
      <c r="W295" s="142"/>
      <c r="X295" s="142"/>
      <c r="Y295" s="142"/>
    </row>
    <row r="296" spans="4:25" s="1" customFormat="1" x14ac:dyDescent="0.25">
      <c r="D296" s="142"/>
      <c r="E296" s="175"/>
      <c r="F296" s="142"/>
      <c r="G296" s="142"/>
      <c r="H296" s="160"/>
      <c r="U296" s="142"/>
      <c r="W296" s="142"/>
      <c r="X296" s="142"/>
      <c r="Y296" s="142"/>
    </row>
    <row r="297" spans="4:25" s="1" customFormat="1" x14ac:dyDescent="0.25">
      <c r="D297" s="142"/>
      <c r="E297" s="175"/>
      <c r="F297" s="142"/>
      <c r="G297" s="142"/>
      <c r="H297" s="160"/>
      <c r="U297" s="142"/>
      <c r="W297" s="142"/>
      <c r="X297" s="142"/>
      <c r="Y297" s="142"/>
    </row>
    <row r="298" spans="4:25" s="1" customFormat="1" x14ac:dyDescent="0.25">
      <c r="D298" s="142"/>
      <c r="E298" s="175"/>
      <c r="F298" s="142"/>
      <c r="G298" s="142"/>
      <c r="H298" s="160"/>
      <c r="U298" s="142"/>
      <c r="W298" s="142"/>
      <c r="X298" s="142"/>
      <c r="Y298" s="142"/>
    </row>
    <row r="299" spans="4:25" s="1" customFormat="1" x14ac:dyDescent="0.25">
      <c r="D299" s="142"/>
      <c r="E299" s="175"/>
      <c r="F299" s="142"/>
      <c r="G299" s="142"/>
      <c r="H299" s="160"/>
      <c r="U299" s="142"/>
      <c r="W299" s="142"/>
      <c r="X299" s="142"/>
      <c r="Y299" s="142"/>
    </row>
    <row r="300" spans="4:25" s="1" customFormat="1" x14ac:dyDescent="0.25">
      <c r="D300" s="142"/>
      <c r="E300" s="175"/>
      <c r="F300" s="142"/>
      <c r="G300" s="142"/>
      <c r="H300" s="160"/>
      <c r="U300" s="142"/>
      <c r="W300" s="142"/>
      <c r="X300" s="142"/>
      <c r="Y300" s="142"/>
    </row>
    <row r="301" spans="4:25" s="1" customFormat="1" x14ac:dyDescent="0.25">
      <c r="D301" s="142"/>
      <c r="E301" s="175"/>
      <c r="F301" s="142"/>
      <c r="G301" s="142"/>
      <c r="H301" s="160"/>
      <c r="U301" s="142"/>
      <c r="W301" s="142"/>
      <c r="X301" s="142"/>
      <c r="Y301" s="142"/>
    </row>
    <row r="302" spans="4:25" s="1" customFormat="1" x14ac:dyDescent="0.25">
      <c r="D302" s="142"/>
      <c r="E302" s="175"/>
      <c r="F302" s="142"/>
      <c r="G302" s="142"/>
      <c r="H302" s="160"/>
      <c r="U302" s="142"/>
      <c r="W302" s="142"/>
      <c r="X302" s="142"/>
      <c r="Y302" s="142"/>
    </row>
    <row r="303" spans="4:25" s="1" customFormat="1" x14ac:dyDescent="0.25">
      <c r="D303" s="142"/>
      <c r="E303" s="175"/>
      <c r="F303" s="142"/>
      <c r="G303" s="142"/>
      <c r="H303" s="160"/>
      <c r="U303" s="142"/>
      <c r="W303" s="142"/>
      <c r="X303" s="142"/>
      <c r="Y303" s="142"/>
    </row>
    <row r="304" spans="4:25" s="1" customFormat="1" x14ac:dyDescent="0.25">
      <c r="D304" s="142"/>
      <c r="E304" s="175"/>
      <c r="F304" s="142"/>
      <c r="G304" s="142"/>
      <c r="H304" s="160"/>
      <c r="U304" s="142"/>
      <c r="W304" s="142"/>
      <c r="X304" s="142"/>
      <c r="Y304" s="142"/>
    </row>
    <row r="305" spans="4:25" s="1" customFormat="1" x14ac:dyDescent="0.25">
      <c r="D305" s="142"/>
      <c r="E305" s="175"/>
      <c r="F305" s="142"/>
      <c r="G305" s="142"/>
      <c r="H305" s="160"/>
      <c r="U305" s="142"/>
      <c r="W305" s="142"/>
      <c r="X305" s="142"/>
      <c r="Y305" s="142"/>
    </row>
    <row r="306" spans="4:25" s="1" customFormat="1" x14ac:dyDescent="0.25">
      <c r="D306" s="142"/>
      <c r="E306" s="175"/>
      <c r="F306" s="142"/>
      <c r="G306" s="142"/>
      <c r="H306" s="160"/>
      <c r="U306" s="142"/>
      <c r="W306" s="142"/>
      <c r="X306" s="142"/>
      <c r="Y306" s="142"/>
    </row>
    <row r="307" spans="4:25" s="1" customFormat="1" x14ac:dyDescent="0.25">
      <c r="D307" s="142"/>
      <c r="E307" s="175"/>
      <c r="F307" s="142"/>
      <c r="G307" s="142"/>
      <c r="H307" s="160"/>
      <c r="U307" s="142"/>
      <c r="W307" s="142"/>
      <c r="X307" s="142"/>
      <c r="Y307" s="142"/>
    </row>
    <row r="308" spans="4:25" s="1" customFormat="1" x14ac:dyDescent="0.25">
      <c r="D308" s="142"/>
      <c r="E308" s="175"/>
      <c r="F308" s="142"/>
      <c r="G308" s="142"/>
      <c r="H308" s="160"/>
      <c r="U308" s="142"/>
      <c r="W308" s="142"/>
      <c r="X308" s="142"/>
      <c r="Y308" s="142"/>
    </row>
    <row r="309" spans="4:25" s="1" customFormat="1" x14ac:dyDescent="0.25">
      <c r="D309" s="142"/>
      <c r="E309" s="175"/>
      <c r="F309" s="142"/>
      <c r="G309" s="142"/>
      <c r="H309" s="160"/>
      <c r="U309" s="142"/>
      <c r="W309" s="142"/>
      <c r="X309" s="142"/>
      <c r="Y309" s="142"/>
    </row>
    <row r="310" spans="4:25" s="1" customFormat="1" x14ac:dyDescent="0.25">
      <c r="D310" s="142"/>
      <c r="E310" s="175"/>
      <c r="F310" s="142"/>
      <c r="G310" s="142"/>
      <c r="H310" s="160"/>
      <c r="U310" s="142"/>
      <c r="W310" s="142"/>
      <c r="X310" s="142"/>
      <c r="Y310" s="142"/>
    </row>
    <row r="311" spans="4:25" s="1" customFormat="1" x14ac:dyDescent="0.25">
      <c r="D311" s="142"/>
      <c r="E311" s="175"/>
      <c r="F311" s="142"/>
      <c r="G311" s="142"/>
      <c r="H311" s="160"/>
      <c r="U311" s="142"/>
      <c r="W311" s="142"/>
      <c r="X311" s="142"/>
      <c r="Y311" s="142"/>
    </row>
    <row r="312" spans="4:25" s="1" customFormat="1" x14ac:dyDescent="0.25">
      <c r="D312" s="142"/>
      <c r="E312" s="175"/>
      <c r="F312" s="142"/>
      <c r="G312" s="142"/>
      <c r="H312" s="160"/>
      <c r="U312" s="142"/>
      <c r="W312" s="142"/>
      <c r="X312" s="142"/>
      <c r="Y312" s="142"/>
    </row>
    <row r="313" spans="4:25" s="1" customFormat="1" x14ac:dyDescent="0.25">
      <c r="D313" s="142"/>
      <c r="E313" s="175"/>
      <c r="F313" s="142"/>
      <c r="G313" s="142"/>
      <c r="H313" s="160"/>
      <c r="U313" s="142"/>
      <c r="W313" s="142"/>
      <c r="X313" s="142"/>
      <c r="Y313" s="142"/>
    </row>
    <row r="314" spans="4:25" s="1" customFormat="1" x14ac:dyDescent="0.25">
      <c r="D314" s="142"/>
      <c r="E314" s="175"/>
      <c r="F314" s="142"/>
      <c r="G314" s="142"/>
      <c r="H314" s="160"/>
      <c r="U314" s="142"/>
      <c r="W314" s="142"/>
      <c r="X314" s="142"/>
      <c r="Y314" s="142"/>
    </row>
    <row r="315" spans="4:25" s="1" customFormat="1" x14ac:dyDescent="0.25">
      <c r="D315" s="142"/>
      <c r="E315" s="175"/>
      <c r="F315" s="142"/>
      <c r="G315" s="142"/>
      <c r="H315" s="160"/>
      <c r="U315" s="142"/>
      <c r="W315" s="142"/>
      <c r="X315" s="142"/>
      <c r="Y315" s="142"/>
    </row>
    <row r="316" spans="4:25" s="1" customFormat="1" x14ac:dyDescent="0.25">
      <c r="D316" s="142"/>
      <c r="E316" s="175"/>
      <c r="F316" s="142"/>
      <c r="G316" s="142"/>
      <c r="H316" s="160"/>
      <c r="U316" s="142"/>
      <c r="W316" s="142"/>
      <c r="X316" s="142"/>
      <c r="Y316" s="142"/>
    </row>
    <row r="317" spans="4:25" s="1" customFormat="1" x14ac:dyDescent="0.25">
      <c r="D317" s="142"/>
      <c r="E317" s="175"/>
      <c r="F317" s="142"/>
      <c r="G317" s="142"/>
      <c r="H317" s="160"/>
      <c r="U317" s="142"/>
      <c r="W317" s="142"/>
      <c r="X317" s="142"/>
      <c r="Y317" s="142"/>
    </row>
    <row r="318" spans="4:25" s="1" customFormat="1" x14ac:dyDescent="0.25">
      <c r="D318" s="142"/>
      <c r="E318" s="175"/>
      <c r="F318" s="142"/>
      <c r="G318" s="142"/>
      <c r="H318" s="160"/>
      <c r="U318" s="142"/>
      <c r="W318" s="142"/>
      <c r="X318" s="142"/>
      <c r="Y318" s="142"/>
    </row>
    <row r="319" spans="4:25" s="1" customFormat="1" x14ac:dyDescent="0.25">
      <c r="D319" s="142"/>
      <c r="E319" s="175"/>
      <c r="F319" s="142"/>
      <c r="G319" s="142"/>
      <c r="H319" s="160"/>
      <c r="U319" s="142"/>
      <c r="W319" s="142"/>
      <c r="X319" s="142"/>
      <c r="Y319" s="142"/>
    </row>
    <row r="320" spans="4:25" s="1" customFormat="1" x14ac:dyDescent="0.25">
      <c r="D320" s="142"/>
      <c r="E320" s="175"/>
      <c r="F320" s="142"/>
      <c r="G320" s="142"/>
      <c r="H320" s="160"/>
      <c r="U320" s="142"/>
      <c r="W320" s="142"/>
      <c r="X320" s="142"/>
      <c r="Y320" s="142"/>
    </row>
    <row r="321" spans="4:25" s="1" customFormat="1" x14ac:dyDescent="0.25">
      <c r="D321" s="142"/>
      <c r="E321" s="175"/>
      <c r="F321" s="142"/>
      <c r="G321" s="142"/>
      <c r="H321" s="160"/>
      <c r="U321" s="142"/>
      <c r="W321" s="142"/>
      <c r="X321" s="142"/>
      <c r="Y321" s="142"/>
    </row>
    <row r="322" spans="4:25" s="1" customFormat="1" x14ac:dyDescent="0.25">
      <c r="D322" s="142"/>
      <c r="E322" s="175"/>
      <c r="F322" s="142"/>
      <c r="G322" s="142"/>
      <c r="H322" s="160"/>
      <c r="U322" s="142"/>
      <c r="W322" s="142"/>
      <c r="X322" s="142"/>
      <c r="Y322" s="142"/>
    </row>
    <row r="323" spans="4:25" s="1" customFormat="1" x14ac:dyDescent="0.25">
      <c r="D323" s="142"/>
      <c r="E323" s="175"/>
      <c r="F323" s="142"/>
      <c r="G323" s="142"/>
      <c r="H323" s="160"/>
      <c r="U323" s="142"/>
      <c r="W323" s="142"/>
      <c r="X323" s="142"/>
      <c r="Y323" s="142"/>
    </row>
    <row r="324" spans="4:25" s="1" customFormat="1" x14ac:dyDescent="0.25">
      <c r="D324" s="142"/>
      <c r="E324" s="175"/>
      <c r="F324" s="142"/>
      <c r="G324" s="142"/>
      <c r="H324" s="160"/>
      <c r="U324" s="142"/>
      <c r="W324" s="142"/>
      <c r="X324" s="142"/>
      <c r="Y324" s="142"/>
    </row>
    <row r="325" spans="4:25" s="1" customFormat="1" x14ac:dyDescent="0.25">
      <c r="D325" s="142"/>
      <c r="E325" s="175"/>
      <c r="F325" s="142"/>
      <c r="G325" s="142"/>
      <c r="H325" s="160"/>
      <c r="U325" s="142"/>
      <c r="W325" s="142"/>
      <c r="X325" s="142"/>
      <c r="Y325" s="142"/>
    </row>
    <row r="326" spans="4:25" s="1" customFormat="1" x14ac:dyDescent="0.25">
      <c r="D326" s="142"/>
      <c r="E326" s="175"/>
      <c r="F326" s="142"/>
      <c r="G326" s="142"/>
      <c r="H326" s="160"/>
      <c r="U326" s="142"/>
      <c r="W326" s="142"/>
      <c r="X326" s="142"/>
      <c r="Y326" s="142"/>
    </row>
    <row r="327" spans="4:25" s="1" customFormat="1" x14ac:dyDescent="0.25">
      <c r="D327" s="142"/>
      <c r="E327" s="175"/>
      <c r="F327" s="142"/>
      <c r="G327" s="142"/>
      <c r="H327" s="160"/>
      <c r="U327" s="142"/>
      <c r="W327" s="142"/>
      <c r="X327" s="142"/>
      <c r="Y327" s="142"/>
    </row>
    <row r="328" spans="4:25" s="1" customFormat="1" x14ac:dyDescent="0.25">
      <c r="D328" s="142"/>
      <c r="E328" s="175"/>
      <c r="F328" s="142"/>
      <c r="G328" s="142"/>
      <c r="H328" s="160"/>
      <c r="U328" s="142"/>
      <c r="W328" s="142"/>
      <c r="X328" s="142"/>
      <c r="Y328" s="142"/>
    </row>
    <row r="329" spans="4:25" s="1" customFormat="1" x14ac:dyDescent="0.25">
      <c r="D329" s="142"/>
      <c r="E329" s="175"/>
      <c r="F329" s="142"/>
      <c r="G329" s="142"/>
      <c r="H329" s="160"/>
      <c r="U329" s="142"/>
      <c r="W329" s="142"/>
      <c r="X329" s="142"/>
      <c r="Y329" s="142"/>
    </row>
    <row r="330" spans="4:25" s="1" customFormat="1" x14ac:dyDescent="0.25">
      <c r="D330" s="142"/>
      <c r="E330" s="175"/>
      <c r="F330" s="142"/>
      <c r="G330" s="142"/>
      <c r="H330" s="160"/>
      <c r="U330" s="142"/>
      <c r="W330" s="142"/>
      <c r="X330" s="142"/>
      <c r="Y330" s="142"/>
    </row>
    <row r="331" spans="4:25" s="1" customFormat="1" x14ac:dyDescent="0.25">
      <c r="D331" s="142"/>
      <c r="E331" s="175"/>
      <c r="F331" s="142"/>
      <c r="G331" s="142"/>
      <c r="H331" s="160"/>
      <c r="U331" s="142"/>
      <c r="W331" s="142"/>
      <c r="X331" s="142"/>
      <c r="Y331" s="142"/>
    </row>
    <row r="332" spans="4:25" s="1" customFormat="1" x14ac:dyDescent="0.25">
      <c r="D332" s="142"/>
      <c r="E332" s="175"/>
      <c r="F332" s="142"/>
      <c r="G332" s="142"/>
      <c r="H332" s="160"/>
      <c r="U332" s="142"/>
      <c r="W332" s="142"/>
      <c r="X332" s="142"/>
      <c r="Y332" s="142"/>
    </row>
    <row r="333" spans="4:25" s="1" customFormat="1" x14ac:dyDescent="0.25">
      <c r="D333" s="142"/>
      <c r="E333" s="175"/>
      <c r="F333" s="142"/>
      <c r="G333" s="142"/>
      <c r="H333" s="160"/>
      <c r="U333" s="142"/>
      <c r="W333" s="142"/>
      <c r="X333" s="142"/>
      <c r="Y333" s="142"/>
    </row>
    <row r="334" spans="4:25" s="1" customFormat="1" x14ac:dyDescent="0.25">
      <c r="D334" s="142"/>
      <c r="E334" s="175"/>
      <c r="F334" s="142"/>
      <c r="G334" s="142"/>
      <c r="H334" s="160"/>
      <c r="U334" s="142"/>
      <c r="W334" s="142"/>
      <c r="X334" s="142"/>
      <c r="Y334" s="142"/>
    </row>
    <row r="335" spans="4:25" s="1" customFormat="1" x14ac:dyDescent="0.25">
      <c r="D335" s="142"/>
      <c r="E335" s="175"/>
      <c r="F335" s="142"/>
      <c r="G335" s="142"/>
      <c r="H335" s="160"/>
      <c r="U335" s="142"/>
      <c r="W335" s="142"/>
      <c r="X335" s="142"/>
      <c r="Y335" s="142"/>
    </row>
    <row r="336" spans="4:25" s="1" customFormat="1" x14ac:dyDescent="0.25">
      <c r="D336" s="142"/>
      <c r="E336" s="175"/>
      <c r="F336" s="142"/>
      <c r="G336" s="142"/>
      <c r="H336" s="160"/>
      <c r="U336" s="142"/>
      <c r="W336" s="142"/>
      <c r="X336" s="142"/>
      <c r="Y336" s="142"/>
    </row>
    <row r="337" spans="4:25" s="1" customFormat="1" x14ac:dyDescent="0.25">
      <c r="D337" s="142"/>
      <c r="E337" s="175"/>
      <c r="F337" s="142"/>
      <c r="G337" s="142"/>
      <c r="H337" s="160"/>
      <c r="U337" s="142"/>
      <c r="W337" s="142"/>
      <c r="X337" s="142"/>
      <c r="Y337" s="142"/>
    </row>
    <row r="338" spans="4:25" s="1" customFormat="1" x14ac:dyDescent="0.25">
      <c r="D338" s="142"/>
      <c r="E338" s="175"/>
      <c r="F338" s="142"/>
      <c r="G338" s="142"/>
      <c r="H338" s="160"/>
      <c r="U338" s="142"/>
      <c r="W338" s="142"/>
      <c r="X338" s="142"/>
      <c r="Y338" s="142"/>
    </row>
    <row r="339" spans="4:25" s="1" customFormat="1" x14ac:dyDescent="0.25">
      <c r="D339" s="142"/>
      <c r="E339" s="175"/>
      <c r="F339" s="142"/>
      <c r="G339" s="142"/>
      <c r="H339" s="160"/>
      <c r="U339" s="142"/>
      <c r="W339" s="142"/>
      <c r="X339" s="142"/>
      <c r="Y339" s="142"/>
    </row>
    <row r="340" spans="4:25" s="1" customFormat="1" x14ac:dyDescent="0.25">
      <c r="D340" s="142"/>
      <c r="E340" s="175"/>
      <c r="F340" s="142"/>
      <c r="G340" s="142"/>
      <c r="H340" s="160"/>
      <c r="U340" s="142"/>
      <c r="W340" s="142"/>
      <c r="X340" s="142"/>
      <c r="Y340" s="142"/>
    </row>
    <row r="341" spans="4:25" s="1" customFormat="1" x14ac:dyDescent="0.25">
      <c r="D341" s="142"/>
      <c r="E341" s="175"/>
      <c r="F341" s="142"/>
      <c r="G341" s="142"/>
      <c r="H341" s="160"/>
      <c r="U341" s="142"/>
      <c r="W341" s="142"/>
      <c r="X341" s="142"/>
      <c r="Y341" s="142"/>
    </row>
    <row r="342" spans="4:25" s="1" customFormat="1" x14ac:dyDescent="0.25">
      <c r="D342" s="142"/>
      <c r="E342" s="175"/>
      <c r="F342" s="142"/>
      <c r="G342" s="142"/>
      <c r="H342" s="160"/>
      <c r="U342" s="142"/>
      <c r="W342" s="142"/>
      <c r="X342" s="142"/>
      <c r="Y342" s="142"/>
    </row>
    <row r="343" spans="4:25" s="1" customFormat="1" x14ac:dyDescent="0.25">
      <c r="D343" s="142"/>
      <c r="E343" s="175"/>
      <c r="F343" s="142"/>
      <c r="G343" s="142"/>
      <c r="H343" s="160"/>
      <c r="U343" s="142"/>
      <c r="W343" s="142"/>
      <c r="X343" s="142"/>
      <c r="Y343" s="142"/>
    </row>
    <row r="344" spans="4:25" s="1" customFormat="1" x14ac:dyDescent="0.25">
      <c r="D344" s="142"/>
      <c r="E344" s="175"/>
      <c r="F344" s="142"/>
      <c r="G344" s="142"/>
      <c r="H344" s="160"/>
      <c r="U344" s="142"/>
      <c r="W344" s="142"/>
      <c r="X344" s="142"/>
      <c r="Y344" s="142"/>
    </row>
    <row r="345" spans="4:25" s="1" customFormat="1" x14ac:dyDescent="0.25">
      <c r="D345" s="142"/>
      <c r="E345" s="175"/>
      <c r="F345" s="142"/>
      <c r="G345" s="142"/>
      <c r="H345" s="160"/>
      <c r="U345" s="142"/>
      <c r="W345" s="142"/>
      <c r="X345" s="142"/>
      <c r="Y345" s="142"/>
    </row>
    <row r="346" spans="4:25" s="1" customFormat="1" x14ac:dyDescent="0.25">
      <c r="D346" s="142"/>
      <c r="E346" s="175"/>
      <c r="F346" s="142"/>
      <c r="G346" s="142"/>
      <c r="H346" s="160"/>
      <c r="U346" s="142"/>
      <c r="W346" s="142"/>
      <c r="X346" s="142"/>
      <c r="Y346" s="142"/>
    </row>
    <row r="347" spans="4:25" s="1" customFormat="1" x14ac:dyDescent="0.25">
      <c r="D347" s="142"/>
      <c r="E347" s="175"/>
      <c r="F347" s="142"/>
      <c r="G347" s="142"/>
      <c r="H347" s="160"/>
      <c r="U347" s="142"/>
      <c r="W347" s="142"/>
      <c r="X347" s="142"/>
      <c r="Y347" s="142"/>
    </row>
    <row r="348" spans="4:25" s="1" customFormat="1" x14ac:dyDescent="0.25">
      <c r="D348" s="142"/>
      <c r="E348" s="175"/>
      <c r="F348" s="142"/>
      <c r="G348" s="142"/>
      <c r="H348" s="160"/>
      <c r="U348" s="142"/>
      <c r="W348" s="142"/>
      <c r="X348" s="142"/>
      <c r="Y348" s="142"/>
    </row>
    <row r="349" spans="4:25" s="1" customFormat="1" x14ac:dyDescent="0.25">
      <c r="D349" s="142"/>
      <c r="E349" s="175"/>
      <c r="F349" s="142"/>
      <c r="G349" s="142"/>
      <c r="H349" s="160"/>
      <c r="U349" s="142"/>
      <c r="W349" s="142"/>
      <c r="X349" s="142"/>
      <c r="Y349" s="142"/>
    </row>
    <row r="350" spans="4:25" s="1" customFormat="1" x14ac:dyDescent="0.25">
      <c r="D350" s="142"/>
      <c r="E350" s="175"/>
      <c r="F350" s="142"/>
      <c r="G350" s="142"/>
      <c r="H350" s="160"/>
      <c r="U350" s="142"/>
      <c r="W350" s="142"/>
      <c r="X350" s="142"/>
      <c r="Y350" s="142"/>
    </row>
    <row r="351" spans="4:25" s="1" customFormat="1" x14ac:dyDescent="0.25">
      <c r="D351" s="142"/>
      <c r="E351" s="175"/>
      <c r="F351" s="142"/>
      <c r="G351" s="142"/>
      <c r="H351" s="160"/>
      <c r="U351" s="142"/>
      <c r="W351" s="142"/>
      <c r="X351" s="142"/>
      <c r="Y351" s="142"/>
    </row>
    <row r="352" spans="4:25" s="1" customFormat="1" x14ac:dyDescent="0.25">
      <c r="D352" s="142"/>
      <c r="E352" s="175"/>
      <c r="F352" s="142"/>
      <c r="G352" s="142"/>
      <c r="H352" s="160"/>
      <c r="U352" s="142"/>
      <c r="W352" s="142"/>
      <c r="X352" s="142"/>
      <c r="Y352" s="142"/>
    </row>
    <row r="353" spans="4:25" s="1" customFormat="1" x14ac:dyDescent="0.25">
      <c r="D353" s="142"/>
      <c r="E353" s="175"/>
      <c r="F353" s="142"/>
      <c r="G353" s="142"/>
      <c r="H353" s="160"/>
      <c r="U353" s="142"/>
      <c r="W353" s="142"/>
      <c r="X353" s="142"/>
      <c r="Y353" s="142"/>
    </row>
    <row r="354" spans="4:25" s="1" customFormat="1" x14ac:dyDescent="0.25">
      <c r="D354" s="142"/>
      <c r="E354" s="175"/>
      <c r="F354" s="142"/>
      <c r="G354" s="142"/>
      <c r="H354" s="160"/>
      <c r="U354" s="142"/>
      <c r="W354" s="142"/>
      <c r="X354" s="142"/>
      <c r="Y354" s="142"/>
    </row>
    <row r="355" spans="4:25" s="1" customFormat="1" x14ac:dyDescent="0.25">
      <c r="D355" s="142"/>
      <c r="E355" s="175"/>
      <c r="F355" s="142"/>
      <c r="G355" s="142"/>
      <c r="H355" s="160"/>
      <c r="U355" s="142"/>
      <c r="W355" s="142"/>
      <c r="X355" s="142"/>
      <c r="Y355" s="142"/>
    </row>
    <row r="356" spans="4:25" s="1" customFormat="1" x14ac:dyDescent="0.25">
      <c r="D356" s="142"/>
      <c r="E356" s="175"/>
      <c r="F356" s="142"/>
      <c r="G356" s="142"/>
      <c r="H356" s="160"/>
      <c r="U356" s="142"/>
      <c r="W356" s="142"/>
      <c r="X356" s="142"/>
      <c r="Y356" s="142"/>
    </row>
    <row r="357" spans="4:25" s="1" customFormat="1" x14ac:dyDescent="0.25">
      <c r="D357" s="142"/>
      <c r="E357" s="175"/>
      <c r="F357" s="142"/>
      <c r="G357" s="142"/>
      <c r="H357" s="160"/>
      <c r="U357" s="142"/>
      <c r="W357" s="142"/>
      <c r="X357" s="142"/>
      <c r="Y357" s="142"/>
    </row>
    <row r="358" spans="4:25" s="1" customFormat="1" x14ac:dyDescent="0.25">
      <c r="D358" s="142"/>
      <c r="E358" s="175"/>
      <c r="F358" s="142"/>
      <c r="G358" s="142"/>
      <c r="H358" s="160"/>
      <c r="U358" s="142"/>
      <c r="W358" s="142"/>
      <c r="X358" s="142"/>
      <c r="Y358" s="142"/>
    </row>
    <row r="359" spans="4:25" s="1" customFormat="1" x14ac:dyDescent="0.25">
      <c r="D359" s="142"/>
      <c r="E359" s="175"/>
      <c r="F359" s="142"/>
      <c r="G359" s="142"/>
      <c r="H359" s="160"/>
      <c r="U359" s="142"/>
      <c r="W359" s="142"/>
      <c r="X359" s="142"/>
      <c r="Y359" s="142"/>
    </row>
    <row r="360" spans="4:25" s="1" customFormat="1" x14ac:dyDescent="0.25">
      <c r="D360" s="142"/>
      <c r="E360" s="175"/>
      <c r="F360" s="142"/>
      <c r="G360" s="142"/>
      <c r="H360" s="160"/>
      <c r="U360" s="142"/>
      <c r="W360" s="142"/>
      <c r="X360" s="142"/>
      <c r="Y360" s="142"/>
    </row>
    <row r="361" spans="4:25" s="1" customFormat="1" x14ac:dyDescent="0.25">
      <c r="D361" s="142"/>
      <c r="E361" s="175"/>
      <c r="F361" s="142"/>
      <c r="G361" s="142"/>
      <c r="H361" s="160"/>
      <c r="U361" s="142"/>
      <c r="W361" s="142"/>
      <c r="X361" s="142"/>
      <c r="Y361" s="142"/>
    </row>
    <row r="362" spans="4:25" s="1" customFormat="1" x14ac:dyDescent="0.25">
      <c r="D362" s="142"/>
      <c r="E362" s="175"/>
      <c r="F362" s="142"/>
      <c r="G362" s="142"/>
      <c r="H362" s="160"/>
      <c r="U362" s="142"/>
      <c r="W362" s="142"/>
      <c r="X362" s="142"/>
      <c r="Y362" s="142"/>
    </row>
    <row r="363" spans="4:25" s="1" customFormat="1" x14ac:dyDescent="0.25">
      <c r="D363" s="142"/>
      <c r="E363" s="175"/>
      <c r="F363" s="142"/>
      <c r="G363" s="142"/>
      <c r="H363" s="160"/>
      <c r="U363" s="142"/>
      <c r="W363" s="142"/>
      <c r="X363" s="142"/>
      <c r="Y363" s="142"/>
    </row>
    <row r="364" spans="4:25" s="1" customFormat="1" x14ac:dyDescent="0.25">
      <c r="D364" s="142"/>
      <c r="E364" s="175"/>
      <c r="F364" s="142"/>
      <c r="G364" s="142"/>
      <c r="H364" s="160"/>
      <c r="U364" s="142"/>
      <c r="W364" s="142"/>
      <c r="X364" s="142"/>
      <c r="Y364" s="142"/>
    </row>
    <row r="365" spans="4:25" s="1" customFormat="1" x14ac:dyDescent="0.25">
      <c r="D365" s="142"/>
      <c r="E365" s="175"/>
      <c r="F365" s="142"/>
      <c r="G365" s="142"/>
      <c r="H365" s="160"/>
      <c r="U365" s="142"/>
      <c r="W365" s="142"/>
      <c r="X365" s="142"/>
      <c r="Y365" s="142"/>
    </row>
    <row r="366" spans="4:25" s="1" customFormat="1" x14ac:dyDescent="0.25">
      <c r="D366" s="142"/>
      <c r="E366" s="175"/>
      <c r="F366" s="142"/>
      <c r="G366" s="142"/>
      <c r="H366" s="160"/>
      <c r="U366" s="142"/>
      <c r="W366" s="142"/>
      <c r="X366" s="142"/>
      <c r="Y366" s="142"/>
    </row>
    <row r="367" spans="4:25" s="1" customFormat="1" x14ac:dyDescent="0.25">
      <c r="D367" s="142"/>
      <c r="E367" s="175"/>
      <c r="F367" s="142"/>
      <c r="G367" s="142"/>
      <c r="H367" s="160"/>
      <c r="U367" s="142"/>
      <c r="W367" s="142"/>
      <c r="X367" s="142"/>
      <c r="Y367" s="142"/>
    </row>
    <row r="368" spans="4:25" s="1" customFormat="1" x14ac:dyDescent="0.25">
      <c r="D368" s="142"/>
      <c r="E368" s="175"/>
      <c r="F368" s="142"/>
      <c r="G368" s="142"/>
      <c r="H368" s="160"/>
      <c r="U368" s="142"/>
      <c r="W368" s="142"/>
      <c r="X368" s="142"/>
      <c r="Y368" s="142"/>
    </row>
    <row r="369" spans="4:25" s="1" customFormat="1" x14ac:dyDescent="0.25">
      <c r="D369" s="142"/>
      <c r="E369" s="175"/>
      <c r="F369" s="142"/>
      <c r="G369" s="142"/>
      <c r="H369" s="160"/>
      <c r="U369" s="142"/>
      <c r="W369" s="142"/>
      <c r="X369" s="142"/>
      <c r="Y369" s="142"/>
    </row>
    <row r="370" spans="4:25" s="1" customFormat="1" x14ac:dyDescent="0.25">
      <c r="D370" s="142"/>
      <c r="E370" s="175"/>
      <c r="F370" s="142"/>
      <c r="G370" s="142"/>
      <c r="H370" s="160"/>
      <c r="U370" s="142"/>
      <c r="W370" s="142"/>
      <c r="X370" s="142"/>
      <c r="Y370" s="142"/>
    </row>
    <row r="371" spans="4:25" s="1" customFormat="1" x14ac:dyDescent="0.25">
      <c r="D371" s="142"/>
      <c r="E371" s="175"/>
      <c r="F371" s="142"/>
      <c r="G371" s="142"/>
      <c r="H371" s="160"/>
      <c r="U371" s="142"/>
      <c r="W371" s="142"/>
      <c r="X371" s="142"/>
      <c r="Y371" s="142"/>
    </row>
    <row r="372" spans="4:25" s="1" customFormat="1" x14ac:dyDescent="0.25">
      <c r="D372" s="142"/>
      <c r="E372" s="175"/>
      <c r="F372" s="142"/>
      <c r="G372" s="142"/>
      <c r="H372" s="160"/>
      <c r="U372" s="142"/>
      <c r="W372" s="142"/>
      <c r="X372" s="142"/>
      <c r="Y372" s="142"/>
    </row>
    <row r="373" spans="4:25" s="1" customFormat="1" x14ac:dyDescent="0.25">
      <c r="D373" s="142"/>
      <c r="E373" s="175"/>
      <c r="F373" s="142"/>
      <c r="G373" s="142"/>
      <c r="H373" s="160"/>
      <c r="U373" s="142"/>
      <c r="W373" s="142"/>
      <c r="X373" s="142"/>
      <c r="Y373" s="142"/>
    </row>
    <row r="374" spans="4:25" s="1" customFormat="1" x14ac:dyDescent="0.25">
      <c r="D374" s="142"/>
      <c r="E374" s="175"/>
      <c r="F374" s="142"/>
      <c r="G374" s="142"/>
      <c r="H374" s="160"/>
      <c r="U374" s="142"/>
      <c r="W374" s="142"/>
      <c r="X374" s="142"/>
      <c r="Y374" s="142"/>
    </row>
    <row r="375" spans="4:25" s="1" customFormat="1" x14ac:dyDescent="0.25">
      <c r="D375" s="142"/>
      <c r="E375" s="175"/>
      <c r="F375" s="142"/>
      <c r="G375" s="142"/>
      <c r="H375" s="160"/>
      <c r="U375" s="142"/>
      <c r="W375" s="142"/>
      <c r="X375" s="142"/>
      <c r="Y375" s="142"/>
    </row>
    <row r="376" spans="4:25" s="1" customFormat="1" x14ac:dyDescent="0.25">
      <c r="D376" s="142"/>
      <c r="E376" s="175"/>
      <c r="F376" s="142"/>
      <c r="G376" s="142"/>
      <c r="H376" s="160"/>
      <c r="U376" s="142"/>
      <c r="W376" s="142"/>
      <c r="X376" s="142"/>
      <c r="Y376" s="142"/>
    </row>
    <row r="377" spans="4:25" s="1" customFormat="1" x14ac:dyDescent="0.25">
      <c r="D377" s="142"/>
      <c r="E377" s="175"/>
      <c r="F377" s="142"/>
      <c r="G377" s="142"/>
      <c r="H377" s="160"/>
      <c r="U377" s="142"/>
      <c r="W377" s="142"/>
      <c r="X377" s="142"/>
      <c r="Y377" s="142"/>
    </row>
    <row r="378" spans="4:25" s="1" customFormat="1" x14ac:dyDescent="0.25">
      <c r="D378" s="142"/>
      <c r="E378" s="175"/>
      <c r="F378" s="142"/>
      <c r="G378" s="142"/>
      <c r="H378" s="160"/>
      <c r="U378" s="142"/>
      <c r="W378" s="142"/>
      <c r="X378" s="142"/>
      <c r="Y378" s="142"/>
    </row>
    <row r="379" spans="4:25" s="1" customFormat="1" x14ac:dyDescent="0.25">
      <c r="D379" s="142"/>
      <c r="E379" s="175"/>
      <c r="F379" s="142"/>
      <c r="G379" s="142"/>
      <c r="H379" s="160"/>
      <c r="U379" s="142"/>
      <c r="W379" s="142"/>
      <c r="X379" s="142"/>
      <c r="Y379" s="142"/>
    </row>
    <row r="380" spans="4:25" s="1" customFormat="1" x14ac:dyDescent="0.25">
      <c r="D380" s="142"/>
      <c r="E380" s="175"/>
      <c r="F380" s="142"/>
      <c r="G380" s="142"/>
      <c r="H380" s="160"/>
      <c r="U380" s="142"/>
      <c r="W380" s="142"/>
      <c r="X380" s="142"/>
      <c r="Y380" s="142"/>
    </row>
    <row r="381" spans="4:25" s="1" customFormat="1" x14ac:dyDescent="0.25">
      <c r="D381" s="142"/>
      <c r="E381" s="175"/>
      <c r="F381" s="142"/>
      <c r="G381" s="142"/>
      <c r="H381" s="160"/>
      <c r="U381" s="142"/>
      <c r="W381" s="142"/>
      <c r="X381" s="142"/>
      <c r="Y381" s="142"/>
    </row>
    <row r="382" spans="4:25" s="1" customFormat="1" x14ac:dyDescent="0.25">
      <c r="D382" s="142"/>
      <c r="E382" s="175"/>
      <c r="F382" s="142"/>
      <c r="G382" s="142"/>
      <c r="H382" s="160"/>
      <c r="U382" s="142"/>
      <c r="W382" s="142"/>
      <c r="X382" s="142"/>
      <c r="Y382" s="142"/>
    </row>
    <row r="383" spans="4:25" s="1" customFormat="1" x14ac:dyDescent="0.25">
      <c r="D383" s="142"/>
      <c r="E383" s="175"/>
      <c r="F383" s="142"/>
      <c r="G383" s="142"/>
      <c r="H383" s="160"/>
      <c r="U383" s="142"/>
      <c r="W383" s="142"/>
      <c r="X383" s="142"/>
      <c r="Y383" s="142"/>
    </row>
    <row r="384" spans="4:25" s="1" customFormat="1" x14ac:dyDescent="0.25">
      <c r="D384" s="142"/>
      <c r="E384" s="175"/>
      <c r="F384" s="142"/>
      <c r="G384" s="142"/>
      <c r="H384" s="160"/>
      <c r="U384" s="142"/>
      <c r="W384" s="142"/>
      <c r="X384" s="142"/>
      <c r="Y384" s="142"/>
    </row>
    <row r="385" spans="4:25" s="1" customFormat="1" x14ac:dyDescent="0.25">
      <c r="D385" s="142"/>
      <c r="E385" s="175"/>
      <c r="F385" s="142"/>
      <c r="G385" s="142"/>
      <c r="H385" s="160"/>
      <c r="U385" s="142"/>
      <c r="W385" s="142"/>
      <c r="X385" s="142"/>
      <c r="Y385" s="142"/>
    </row>
    <row r="386" spans="4:25" s="1" customFormat="1" x14ac:dyDescent="0.25">
      <c r="D386" s="142"/>
      <c r="E386" s="175"/>
      <c r="F386" s="142"/>
      <c r="G386" s="142"/>
      <c r="H386" s="160"/>
      <c r="U386" s="142"/>
      <c r="W386" s="142"/>
      <c r="X386" s="142"/>
      <c r="Y386" s="142"/>
    </row>
    <row r="387" spans="4:25" s="1" customFormat="1" x14ac:dyDescent="0.25">
      <c r="D387" s="142"/>
      <c r="E387" s="175"/>
      <c r="F387" s="142"/>
      <c r="G387" s="142"/>
      <c r="H387" s="160"/>
      <c r="U387" s="142"/>
      <c r="W387" s="142"/>
      <c r="X387" s="142"/>
      <c r="Y387" s="142"/>
    </row>
    <row r="388" spans="4:25" s="1" customFormat="1" x14ac:dyDescent="0.25">
      <c r="D388" s="142"/>
      <c r="E388" s="175"/>
      <c r="F388" s="142"/>
      <c r="G388" s="142"/>
      <c r="H388" s="160"/>
      <c r="U388" s="142"/>
      <c r="W388" s="142"/>
      <c r="X388" s="142"/>
      <c r="Y388" s="142"/>
    </row>
    <row r="389" spans="4:25" s="1" customFormat="1" x14ac:dyDescent="0.25">
      <c r="D389" s="142"/>
      <c r="E389" s="175"/>
      <c r="F389" s="142"/>
      <c r="G389" s="142"/>
      <c r="H389" s="160"/>
      <c r="U389" s="142"/>
      <c r="W389" s="142"/>
      <c r="X389" s="142"/>
      <c r="Y389" s="142"/>
    </row>
    <row r="390" spans="4:25" s="1" customFormat="1" x14ac:dyDescent="0.25">
      <c r="D390" s="142"/>
      <c r="E390" s="175"/>
      <c r="F390" s="142"/>
      <c r="G390" s="142"/>
      <c r="H390" s="160"/>
      <c r="U390" s="142"/>
      <c r="W390" s="142"/>
      <c r="X390" s="142"/>
      <c r="Y390" s="142"/>
    </row>
    <row r="391" spans="4:25" s="1" customFormat="1" x14ac:dyDescent="0.25">
      <c r="D391" s="142"/>
      <c r="E391" s="175"/>
      <c r="F391" s="142"/>
      <c r="G391" s="142"/>
      <c r="H391" s="160"/>
      <c r="U391" s="142"/>
      <c r="W391" s="142"/>
      <c r="X391" s="142"/>
      <c r="Y391" s="142"/>
    </row>
    <row r="392" spans="4:25" s="1" customFormat="1" x14ac:dyDescent="0.25">
      <c r="D392" s="142"/>
      <c r="E392" s="175"/>
      <c r="F392" s="142"/>
      <c r="G392" s="142"/>
      <c r="H392" s="160"/>
      <c r="U392" s="142"/>
      <c r="W392" s="142"/>
      <c r="X392" s="142"/>
      <c r="Y392" s="142"/>
    </row>
    <row r="393" spans="4:25" s="1" customFormat="1" x14ac:dyDescent="0.25">
      <c r="D393" s="142"/>
      <c r="E393" s="175"/>
      <c r="F393" s="142"/>
      <c r="G393" s="142"/>
      <c r="H393" s="160"/>
      <c r="U393" s="142"/>
      <c r="W393" s="142"/>
      <c r="X393" s="142"/>
      <c r="Y393" s="142"/>
    </row>
    <row r="394" spans="4:25" s="1" customFormat="1" x14ac:dyDescent="0.25">
      <c r="D394" s="142"/>
      <c r="E394" s="175"/>
      <c r="F394" s="142"/>
      <c r="G394" s="142"/>
      <c r="H394" s="160"/>
      <c r="U394" s="142"/>
      <c r="W394" s="142"/>
      <c r="X394" s="142"/>
      <c r="Y394" s="142"/>
    </row>
    <row r="395" spans="4:25" s="1" customFormat="1" x14ac:dyDescent="0.25">
      <c r="D395" s="142"/>
      <c r="E395" s="175"/>
      <c r="F395" s="142"/>
      <c r="G395" s="142"/>
      <c r="H395" s="160"/>
      <c r="U395" s="142"/>
      <c r="W395" s="142"/>
      <c r="X395" s="142"/>
      <c r="Y395" s="142"/>
    </row>
    <row r="396" spans="4:25" s="1" customFormat="1" x14ac:dyDescent="0.25">
      <c r="D396" s="142"/>
      <c r="E396" s="175"/>
      <c r="F396" s="142"/>
      <c r="G396" s="142"/>
      <c r="H396" s="160"/>
      <c r="U396" s="142"/>
      <c r="W396" s="142"/>
      <c r="X396" s="142"/>
      <c r="Y396" s="142"/>
    </row>
    <row r="397" spans="4:25" s="1" customFormat="1" x14ac:dyDescent="0.25">
      <c r="D397" s="142"/>
      <c r="E397" s="175"/>
      <c r="F397" s="142"/>
      <c r="G397" s="142"/>
      <c r="H397" s="160"/>
      <c r="U397" s="142"/>
      <c r="W397" s="142"/>
      <c r="X397" s="142"/>
      <c r="Y397" s="142"/>
    </row>
    <row r="398" spans="4:25" s="1" customFormat="1" x14ac:dyDescent="0.25">
      <c r="D398" s="142"/>
      <c r="E398" s="175"/>
      <c r="F398" s="142"/>
      <c r="G398" s="142"/>
      <c r="H398" s="160"/>
      <c r="U398" s="142"/>
      <c r="W398" s="142"/>
      <c r="X398" s="142"/>
      <c r="Y398" s="142"/>
    </row>
    <row r="399" spans="4:25" s="1" customFormat="1" x14ac:dyDescent="0.25">
      <c r="D399" s="142"/>
      <c r="E399" s="175"/>
      <c r="F399" s="142"/>
      <c r="G399" s="142"/>
      <c r="H399" s="160"/>
      <c r="U399" s="142"/>
      <c r="W399" s="142"/>
      <c r="X399" s="142"/>
      <c r="Y399" s="142"/>
    </row>
    <row r="400" spans="4:25" s="1" customFormat="1" x14ac:dyDescent="0.25">
      <c r="D400" s="142"/>
      <c r="E400" s="175"/>
      <c r="F400" s="142"/>
      <c r="G400" s="142"/>
      <c r="H400" s="160"/>
      <c r="U400" s="142"/>
      <c r="W400" s="142"/>
      <c r="X400" s="142"/>
      <c r="Y400" s="142"/>
    </row>
    <row r="401" spans="4:25" s="1" customFormat="1" x14ac:dyDescent="0.25">
      <c r="D401" s="142"/>
      <c r="E401" s="175"/>
      <c r="F401" s="142"/>
      <c r="G401" s="142"/>
      <c r="H401" s="160"/>
      <c r="U401" s="142"/>
      <c r="W401" s="142"/>
      <c r="X401" s="142"/>
      <c r="Y401" s="142"/>
    </row>
    <row r="402" spans="4:25" s="1" customFormat="1" x14ac:dyDescent="0.25">
      <c r="D402" s="142"/>
      <c r="E402" s="175"/>
      <c r="F402" s="142"/>
      <c r="G402" s="142"/>
      <c r="H402" s="160"/>
      <c r="U402" s="142"/>
      <c r="W402" s="142"/>
      <c r="X402" s="142"/>
      <c r="Y402" s="142"/>
    </row>
    <row r="403" spans="4:25" s="1" customFormat="1" x14ac:dyDescent="0.25">
      <c r="D403" s="142"/>
      <c r="E403" s="175"/>
      <c r="F403" s="142"/>
      <c r="G403" s="142"/>
      <c r="H403" s="160"/>
      <c r="U403" s="142"/>
      <c r="W403" s="142"/>
      <c r="X403" s="142"/>
      <c r="Y403" s="142"/>
    </row>
    <row r="404" spans="4:25" s="1" customFormat="1" x14ac:dyDescent="0.25">
      <c r="D404" s="142"/>
      <c r="E404" s="175"/>
      <c r="F404" s="142"/>
      <c r="G404" s="142"/>
      <c r="H404" s="160"/>
      <c r="U404" s="142"/>
      <c r="W404" s="142"/>
      <c r="X404" s="142"/>
      <c r="Y404" s="142"/>
    </row>
    <row r="405" spans="4:25" s="1" customFormat="1" x14ac:dyDescent="0.25">
      <c r="D405" s="142"/>
      <c r="E405" s="175"/>
      <c r="F405" s="142"/>
      <c r="G405" s="142"/>
      <c r="H405" s="160"/>
      <c r="U405" s="142"/>
      <c r="W405" s="142"/>
      <c r="X405" s="142"/>
      <c r="Y405" s="142"/>
    </row>
    <row r="406" spans="4:25" s="1" customFormat="1" x14ac:dyDescent="0.25">
      <c r="D406" s="142"/>
      <c r="E406" s="175"/>
      <c r="F406" s="142"/>
      <c r="G406" s="142"/>
      <c r="H406" s="160"/>
      <c r="U406" s="142"/>
      <c r="W406" s="142"/>
      <c r="X406" s="142"/>
      <c r="Y406" s="142"/>
    </row>
    <row r="407" spans="4:25" s="1" customFormat="1" x14ac:dyDescent="0.25">
      <c r="D407" s="142"/>
      <c r="E407" s="175"/>
      <c r="F407" s="142"/>
      <c r="G407" s="142"/>
      <c r="H407" s="160"/>
      <c r="U407" s="142"/>
      <c r="W407" s="142"/>
      <c r="X407" s="142"/>
      <c r="Y407" s="142"/>
    </row>
    <row r="408" spans="4:25" s="1" customFormat="1" x14ac:dyDescent="0.25">
      <c r="D408" s="142"/>
      <c r="E408" s="175"/>
      <c r="F408" s="142"/>
      <c r="G408" s="142"/>
      <c r="H408" s="160"/>
      <c r="U408" s="142"/>
      <c r="W408" s="142"/>
      <c r="X408" s="142"/>
      <c r="Y408" s="142"/>
    </row>
    <row r="409" spans="4:25" s="1" customFormat="1" x14ac:dyDescent="0.25">
      <c r="D409" s="142"/>
      <c r="E409" s="175"/>
      <c r="F409" s="142"/>
      <c r="G409" s="142"/>
      <c r="H409" s="160"/>
      <c r="U409" s="142"/>
      <c r="W409" s="142"/>
      <c r="X409" s="142"/>
      <c r="Y409" s="142"/>
    </row>
    <row r="410" spans="4:25" s="1" customFormat="1" x14ac:dyDescent="0.25">
      <c r="D410" s="142"/>
      <c r="E410" s="175"/>
      <c r="F410" s="142"/>
      <c r="G410" s="142"/>
      <c r="H410" s="160"/>
      <c r="U410" s="142"/>
      <c r="W410" s="142"/>
      <c r="X410" s="142"/>
      <c r="Y410" s="142"/>
    </row>
    <row r="411" spans="4:25" s="1" customFormat="1" x14ac:dyDescent="0.25">
      <c r="D411" s="142"/>
      <c r="E411" s="175"/>
      <c r="F411" s="142"/>
      <c r="G411" s="142"/>
      <c r="H411" s="160"/>
      <c r="U411" s="142"/>
      <c r="W411" s="142"/>
      <c r="X411" s="142"/>
      <c r="Y411" s="142"/>
    </row>
    <row r="412" spans="4:25" s="1" customFormat="1" x14ac:dyDescent="0.25">
      <c r="D412" s="142"/>
      <c r="E412" s="175"/>
      <c r="F412" s="142"/>
      <c r="G412" s="142"/>
      <c r="H412" s="160"/>
      <c r="U412" s="142"/>
      <c r="W412" s="142"/>
      <c r="X412" s="142"/>
      <c r="Y412" s="142"/>
    </row>
    <row r="413" spans="4:25" s="1" customFormat="1" x14ac:dyDescent="0.25">
      <c r="D413" s="142"/>
      <c r="E413" s="175"/>
      <c r="F413" s="142"/>
      <c r="G413" s="142"/>
      <c r="H413" s="160"/>
      <c r="U413" s="142"/>
      <c r="W413" s="142"/>
      <c r="X413" s="142"/>
      <c r="Y413" s="142"/>
    </row>
    <row r="414" spans="4:25" s="1" customFormat="1" x14ac:dyDescent="0.25">
      <c r="D414" s="142"/>
      <c r="E414" s="175"/>
      <c r="F414" s="142"/>
      <c r="G414" s="142"/>
      <c r="H414" s="160"/>
      <c r="U414" s="142"/>
      <c r="W414" s="142"/>
      <c r="X414" s="142"/>
      <c r="Y414" s="142"/>
    </row>
    <row r="415" spans="4:25" s="1" customFormat="1" x14ac:dyDescent="0.25">
      <c r="D415" s="142"/>
      <c r="E415" s="175"/>
      <c r="F415" s="142"/>
      <c r="G415" s="142"/>
      <c r="H415" s="160"/>
      <c r="U415" s="142"/>
      <c r="W415" s="142"/>
      <c r="X415" s="142"/>
      <c r="Y415" s="142"/>
    </row>
    <row r="416" spans="4:25" s="1" customFormat="1" x14ac:dyDescent="0.25">
      <c r="D416" s="142"/>
      <c r="E416" s="175"/>
      <c r="F416" s="142"/>
      <c r="G416" s="142"/>
      <c r="H416" s="160"/>
      <c r="U416" s="142"/>
      <c r="W416" s="142"/>
      <c r="X416" s="142"/>
      <c r="Y416" s="142"/>
    </row>
    <row r="417" spans="4:25" s="1" customFormat="1" x14ac:dyDescent="0.25">
      <c r="D417" s="142"/>
      <c r="E417" s="175"/>
      <c r="F417" s="142"/>
      <c r="G417" s="142"/>
      <c r="H417" s="160"/>
      <c r="U417" s="142"/>
      <c r="W417" s="142"/>
      <c r="X417" s="142"/>
      <c r="Y417" s="142"/>
    </row>
    <row r="418" spans="4:25" s="1" customFormat="1" x14ac:dyDescent="0.25">
      <c r="D418" s="142"/>
      <c r="E418" s="175"/>
      <c r="F418" s="142"/>
      <c r="G418" s="142"/>
      <c r="H418" s="160"/>
      <c r="U418" s="142"/>
      <c r="W418" s="142"/>
      <c r="X418" s="142"/>
      <c r="Y418" s="142"/>
    </row>
    <row r="419" spans="4:25" s="1" customFormat="1" x14ac:dyDescent="0.25">
      <c r="D419" s="142"/>
      <c r="E419" s="175"/>
      <c r="F419" s="142"/>
      <c r="G419" s="142"/>
      <c r="H419" s="160"/>
      <c r="U419" s="142"/>
      <c r="W419" s="142"/>
      <c r="X419" s="142"/>
      <c r="Y419" s="142"/>
    </row>
    <row r="420" spans="4:25" s="1" customFormat="1" x14ac:dyDescent="0.25">
      <c r="D420" s="142"/>
      <c r="E420" s="175"/>
      <c r="F420" s="142"/>
      <c r="G420" s="142"/>
      <c r="H420" s="160"/>
      <c r="U420" s="142"/>
      <c r="W420" s="142"/>
      <c r="X420" s="142"/>
      <c r="Y420" s="142"/>
    </row>
    <row r="421" spans="4:25" s="1" customFormat="1" x14ac:dyDescent="0.25">
      <c r="D421" s="142"/>
      <c r="E421" s="175"/>
      <c r="F421" s="142"/>
      <c r="G421" s="142"/>
      <c r="H421" s="160"/>
      <c r="U421" s="142"/>
      <c r="W421" s="142"/>
      <c r="X421" s="142"/>
      <c r="Y421" s="142"/>
    </row>
    <row r="422" spans="4:25" s="1" customFormat="1" x14ac:dyDescent="0.25">
      <c r="D422" s="142"/>
      <c r="E422" s="175"/>
      <c r="F422" s="142"/>
      <c r="G422" s="142"/>
      <c r="H422" s="160"/>
      <c r="U422" s="142"/>
      <c r="W422" s="142"/>
      <c r="X422" s="142"/>
      <c r="Y422" s="142"/>
    </row>
    <row r="423" spans="4:25" s="1" customFormat="1" x14ac:dyDescent="0.25">
      <c r="D423" s="142"/>
      <c r="E423" s="175"/>
      <c r="F423" s="142"/>
      <c r="G423" s="142"/>
      <c r="H423" s="160"/>
      <c r="U423" s="142"/>
      <c r="W423" s="142"/>
      <c r="X423" s="142"/>
      <c r="Y423" s="142"/>
    </row>
    <row r="424" spans="4:25" s="1" customFormat="1" x14ac:dyDescent="0.25">
      <c r="D424" s="142"/>
      <c r="E424" s="175"/>
      <c r="F424" s="142"/>
      <c r="G424" s="142"/>
      <c r="H424" s="160"/>
      <c r="U424" s="142"/>
      <c r="W424" s="142"/>
      <c r="X424" s="142"/>
      <c r="Y424" s="142"/>
    </row>
    <row r="425" spans="4:25" s="1" customFormat="1" x14ac:dyDescent="0.25">
      <c r="D425" s="142"/>
      <c r="E425" s="175"/>
      <c r="F425" s="142"/>
      <c r="G425" s="142"/>
      <c r="H425" s="160"/>
      <c r="U425" s="142"/>
      <c r="W425" s="142"/>
      <c r="X425" s="142"/>
      <c r="Y425" s="142"/>
    </row>
    <row r="426" spans="4:25" s="1" customFormat="1" x14ac:dyDescent="0.25">
      <c r="D426" s="142"/>
      <c r="E426" s="175"/>
      <c r="F426" s="142"/>
      <c r="G426" s="142"/>
      <c r="H426" s="160"/>
      <c r="U426" s="142"/>
      <c r="W426" s="142"/>
      <c r="X426" s="142"/>
      <c r="Y426" s="142"/>
    </row>
    <row r="427" spans="4:25" s="1" customFormat="1" x14ac:dyDescent="0.25">
      <c r="D427" s="142"/>
      <c r="E427" s="175"/>
      <c r="F427" s="142"/>
      <c r="G427" s="142"/>
      <c r="H427" s="160"/>
      <c r="U427" s="142"/>
      <c r="W427" s="142"/>
      <c r="X427" s="142"/>
      <c r="Y427" s="142"/>
    </row>
    <row r="428" spans="4:25" s="1" customFormat="1" x14ac:dyDescent="0.25">
      <c r="D428" s="142"/>
      <c r="E428" s="175"/>
      <c r="F428" s="142"/>
      <c r="G428" s="142"/>
      <c r="H428" s="160"/>
      <c r="U428" s="142"/>
      <c r="W428" s="142"/>
      <c r="X428" s="142"/>
      <c r="Y428" s="142"/>
    </row>
    <row r="429" spans="4:25" s="1" customFormat="1" x14ac:dyDescent="0.25">
      <c r="D429" s="142"/>
      <c r="E429" s="175"/>
      <c r="F429" s="142"/>
      <c r="G429" s="142"/>
      <c r="H429" s="160"/>
      <c r="U429" s="142"/>
      <c r="W429" s="142"/>
      <c r="X429" s="142"/>
      <c r="Y429" s="142"/>
    </row>
    <row r="430" spans="4:25" s="1" customFormat="1" x14ac:dyDescent="0.25">
      <c r="D430" s="142"/>
      <c r="E430" s="175"/>
      <c r="F430" s="142"/>
      <c r="G430" s="142"/>
      <c r="H430" s="160"/>
      <c r="U430" s="142"/>
      <c r="W430" s="142"/>
      <c r="X430" s="142"/>
      <c r="Y430" s="142"/>
    </row>
    <row r="431" spans="4:25" s="1" customFormat="1" x14ac:dyDescent="0.25">
      <c r="D431" s="142"/>
      <c r="E431" s="175"/>
      <c r="F431" s="142"/>
      <c r="G431" s="142"/>
      <c r="H431" s="160"/>
      <c r="U431" s="142"/>
      <c r="W431" s="142"/>
      <c r="X431" s="142"/>
      <c r="Y431" s="142"/>
    </row>
    <row r="432" spans="4:25" s="1" customFormat="1" x14ac:dyDescent="0.25">
      <c r="D432" s="142"/>
      <c r="E432" s="175"/>
      <c r="F432" s="142"/>
      <c r="G432" s="142"/>
      <c r="H432" s="160"/>
      <c r="U432" s="142"/>
      <c r="W432" s="142"/>
      <c r="X432" s="142"/>
      <c r="Y432" s="142"/>
    </row>
    <row r="433" spans="4:25" s="1" customFormat="1" x14ac:dyDescent="0.25">
      <c r="D433" s="142"/>
      <c r="E433" s="175"/>
      <c r="F433" s="142"/>
      <c r="G433" s="142"/>
      <c r="H433" s="160"/>
      <c r="U433" s="142"/>
      <c r="W433" s="142"/>
      <c r="X433" s="142"/>
      <c r="Y433" s="142"/>
    </row>
    <row r="434" spans="4:25" s="1" customFormat="1" x14ac:dyDescent="0.25">
      <c r="D434" s="142"/>
      <c r="E434" s="175"/>
      <c r="F434" s="142"/>
      <c r="G434" s="142"/>
      <c r="H434" s="160"/>
      <c r="U434" s="142"/>
      <c r="W434" s="142"/>
      <c r="X434" s="142"/>
      <c r="Y434" s="142"/>
    </row>
    <row r="435" spans="4:25" s="1" customFormat="1" x14ac:dyDescent="0.25">
      <c r="D435" s="142"/>
      <c r="E435" s="175"/>
      <c r="F435" s="142"/>
      <c r="G435" s="142"/>
      <c r="H435" s="160"/>
      <c r="U435" s="142"/>
      <c r="W435" s="142"/>
      <c r="X435" s="142"/>
      <c r="Y435" s="142"/>
    </row>
    <row r="436" spans="4:25" s="1" customFormat="1" x14ac:dyDescent="0.25">
      <c r="D436" s="142"/>
      <c r="E436" s="175"/>
      <c r="F436" s="142"/>
      <c r="G436" s="142"/>
      <c r="H436" s="160"/>
      <c r="U436" s="142"/>
      <c r="W436" s="142"/>
      <c r="X436" s="142"/>
      <c r="Y436" s="142"/>
    </row>
    <row r="437" spans="4:25" s="1" customFormat="1" x14ac:dyDescent="0.25">
      <c r="D437" s="142"/>
      <c r="E437" s="175"/>
      <c r="F437" s="142"/>
      <c r="G437" s="142"/>
      <c r="H437" s="160"/>
      <c r="U437" s="142"/>
      <c r="W437" s="142"/>
      <c r="X437" s="142"/>
      <c r="Y437" s="142"/>
    </row>
    <row r="438" spans="4:25" s="1" customFormat="1" x14ac:dyDescent="0.25">
      <c r="D438" s="142"/>
      <c r="E438" s="175"/>
      <c r="F438" s="142"/>
      <c r="G438" s="142"/>
      <c r="H438" s="160"/>
      <c r="U438" s="142"/>
      <c r="W438" s="142"/>
      <c r="X438" s="142"/>
      <c r="Y438" s="142"/>
    </row>
    <row r="439" spans="4:25" s="1" customFormat="1" x14ac:dyDescent="0.25">
      <c r="D439" s="142"/>
      <c r="E439" s="175"/>
      <c r="F439" s="142"/>
      <c r="G439" s="142"/>
      <c r="H439" s="160"/>
      <c r="U439" s="142"/>
      <c r="W439" s="142"/>
      <c r="X439" s="142"/>
      <c r="Y439" s="142"/>
    </row>
    <row r="440" spans="4:25" s="1" customFormat="1" x14ac:dyDescent="0.25">
      <c r="D440" s="142"/>
      <c r="E440" s="175"/>
      <c r="F440" s="142"/>
      <c r="G440" s="142"/>
      <c r="H440" s="160"/>
      <c r="U440" s="142"/>
      <c r="W440" s="142"/>
      <c r="X440" s="142"/>
      <c r="Y440" s="142"/>
    </row>
    <row r="441" spans="4:25" s="1" customFormat="1" x14ac:dyDescent="0.25">
      <c r="D441" s="142"/>
      <c r="E441" s="175"/>
      <c r="F441" s="142"/>
      <c r="G441" s="142"/>
      <c r="H441" s="160"/>
      <c r="U441" s="142"/>
      <c r="W441" s="142"/>
      <c r="X441" s="142"/>
      <c r="Y441" s="142"/>
    </row>
    <row r="442" spans="4:25" s="1" customFormat="1" x14ac:dyDescent="0.25">
      <c r="D442" s="142"/>
      <c r="E442" s="175"/>
      <c r="F442" s="142"/>
      <c r="G442" s="142"/>
      <c r="H442" s="160"/>
      <c r="U442" s="142"/>
      <c r="W442" s="142"/>
      <c r="X442" s="142"/>
      <c r="Y442" s="142"/>
    </row>
    <row r="443" spans="4:25" s="1" customFormat="1" x14ac:dyDescent="0.25">
      <c r="D443" s="142"/>
      <c r="E443" s="175"/>
      <c r="F443" s="142"/>
      <c r="G443" s="142"/>
      <c r="H443" s="160"/>
      <c r="U443" s="142"/>
      <c r="W443" s="142"/>
      <c r="X443" s="142"/>
      <c r="Y443" s="142"/>
    </row>
    <row r="444" spans="4:25" s="1" customFormat="1" x14ac:dyDescent="0.25">
      <c r="D444" s="142"/>
      <c r="E444" s="175"/>
      <c r="F444" s="142"/>
      <c r="G444" s="142"/>
      <c r="H444" s="160"/>
      <c r="U444" s="142"/>
      <c r="W444" s="142"/>
      <c r="X444" s="142"/>
      <c r="Y444" s="142"/>
    </row>
    <row r="445" spans="4:25" s="1" customFormat="1" x14ac:dyDescent="0.25">
      <c r="D445" s="142"/>
      <c r="E445" s="175"/>
      <c r="F445" s="142"/>
      <c r="G445" s="142"/>
      <c r="H445" s="160"/>
      <c r="U445" s="142"/>
      <c r="W445" s="142"/>
      <c r="X445" s="142"/>
      <c r="Y445" s="142"/>
    </row>
    <row r="446" spans="4:25" s="1" customFormat="1" x14ac:dyDescent="0.25">
      <c r="D446" s="142"/>
      <c r="E446" s="175"/>
      <c r="F446" s="142"/>
      <c r="G446" s="142"/>
      <c r="H446" s="160"/>
      <c r="U446" s="142"/>
      <c r="W446" s="142"/>
      <c r="X446" s="142"/>
      <c r="Y446" s="142"/>
    </row>
    <row r="447" spans="4:25" s="1" customFormat="1" x14ac:dyDescent="0.25">
      <c r="D447" s="142"/>
      <c r="E447" s="175"/>
      <c r="F447" s="142"/>
      <c r="G447" s="142"/>
      <c r="H447" s="160"/>
      <c r="U447" s="142"/>
      <c r="W447" s="142"/>
      <c r="X447" s="142"/>
      <c r="Y447" s="142"/>
    </row>
    <row r="448" spans="4:25" s="1" customFormat="1" x14ac:dyDescent="0.25">
      <c r="D448" s="142"/>
      <c r="E448" s="175"/>
      <c r="F448" s="142"/>
      <c r="G448" s="142"/>
      <c r="H448" s="160"/>
      <c r="U448" s="142"/>
      <c r="W448" s="142"/>
      <c r="X448" s="142"/>
      <c r="Y448" s="142"/>
    </row>
    <row r="449" spans="4:25" s="1" customFormat="1" x14ac:dyDescent="0.25">
      <c r="D449" s="142"/>
      <c r="E449" s="175"/>
      <c r="F449" s="142"/>
      <c r="G449" s="142"/>
      <c r="H449" s="160"/>
      <c r="U449" s="142"/>
      <c r="W449" s="142"/>
      <c r="X449" s="142"/>
      <c r="Y449" s="142"/>
    </row>
    <row r="450" spans="4:25" s="1" customFormat="1" x14ac:dyDescent="0.25">
      <c r="D450" s="142"/>
      <c r="E450" s="175"/>
      <c r="F450" s="142"/>
      <c r="G450" s="142"/>
      <c r="H450" s="160"/>
      <c r="U450" s="142"/>
      <c r="W450" s="142"/>
      <c r="X450" s="142"/>
      <c r="Y450" s="142"/>
    </row>
    <row r="451" spans="4:25" s="1" customFormat="1" x14ac:dyDescent="0.25">
      <c r="D451" s="142"/>
      <c r="E451" s="175"/>
      <c r="F451" s="142"/>
      <c r="G451" s="142"/>
      <c r="H451" s="160"/>
      <c r="U451" s="142"/>
      <c r="W451" s="142"/>
      <c r="X451" s="142"/>
      <c r="Y451" s="142"/>
    </row>
    <row r="452" spans="4:25" s="1" customFormat="1" x14ac:dyDescent="0.25">
      <c r="D452" s="142"/>
      <c r="E452" s="175"/>
      <c r="F452" s="142"/>
      <c r="G452" s="142"/>
      <c r="H452" s="160"/>
      <c r="U452" s="142"/>
      <c r="W452" s="142"/>
      <c r="X452" s="142"/>
      <c r="Y452" s="142"/>
    </row>
    <row r="453" spans="4:25" s="1" customFormat="1" x14ac:dyDescent="0.25">
      <c r="D453" s="142"/>
      <c r="E453" s="175"/>
      <c r="F453" s="142"/>
      <c r="G453" s="142"/>
      <c r="H453" s="160"/>
      <c r="U453" s="142"/>
      <c r="W453" s="142"/>
      <c r="X453" s="142"/>
      <c r="Y453" s="142"/>
    </row>
    <row r="454" spans="4:25" s="1" customFormat="1" x14ac:dyDescent="0.25">
      <c r="D454" s="142"/>
      <c r="E454" s="175"/>
      <c r="F454" s="142"/>
      <c r="G454" s="142"/>
      <c r="H454" s="160"/>
      <c r="U454" s="142"/>
      <c r="W454" s="142"/>
      <c r="X454" s="142"/>
      <c r="Y454" s="142"/>
    </row>
    <row r="455" spans="4:25" s="1" customFormat="1" x14ac:dyDescent="0.25">
      <c r="D455" s="142"/>
      <c r="E455" s="175"/>
      <c r="F455" s="142"/>
      <c r="G455" s="142"/>
      <c r="H455" s="160"/>
      <c r="U455" s="142"/>
      <c r="W455" s="142"/>
      <c r="X455" s="142"/>
      <c r="Y455" s="142"/>
    </row>
    <row r="456" spans="4:25" s="1" customFormat="1" x14ac:dyDescent="0.25">
      <c r="D456" s="142"/>
      <c r="E456" s="175"/>
      <c r="F456" s="142"/>
      <c r="G456" s="142"/>
      <c r="H456" s="160"/>
      <c r="U456" s="142"/>
      <c r="W456" s="142"/>
      <c r="X456" s="142"/>
      <c r="Y456" s="142"/>
    </row>
    <row r="457" spans="4:25" s="1" customFormat="1" x14ac:dyDescent="0.25">
      <c r="D457" s="142"/>
      <c r="E457" s="175"/>
      <c r="F457" s="142"/>
      <c r="G457" s="142"/>
      <c r="H457" s="160"/>
      <c r="U457" s="142"/>
      <c r="W457" s="142"/>
      <c r="X457" s="142"/>
      <c r="Y457" s="142"/>
    </row>
    <row r="458" spans="4:25" s="1" customFormat="1" x14ac:dyDescent="0.25">
      <c r="D458" s="142"/>
      <c r="E458" s="175"/>
      <c r="F458" s="142"/>
      <c r="G458" s="142"/>
      <c r="H458" s="160"/>
      <c r="U458" s="142"/>
      <c r="W458" s="142"/>
      <c r="X458" s="142"/>
      <c r="Y458" s="142"/>
    </row>
    <row r="459" spans="4:25" s="1" customFormat="1" x14ac:dyDescent="0.25">
      <c r="D459" s="142"/>
      <c r="E459" s="175"/>
      <c r="F459" s="142"/>
      <c r="G459" s="142"/>
      <c r="H459" s="160"/>
      <c r="U459" s="142"/>
      <c r="W459" s="142"/>
      <c r="X459" s="142"/>
      <c r="Y459" s="142"/>
    </row>
    <row r="460" spans="4:25" s="1" customFormat="1" x14ac:dyDescent="0.25">
      <c r="D460" s="142"/>
      <c r="E460" s="175"/>
      <c r="F460" s="142"/>
      <c r="G460" s="142"/>
      <c r="H460" s="160"/>
      <c r="U460" s="142"/>
      <c r="W460" s="142"/>
      <c r="X460" s="142"/>
      <c r="Y460" s="142"/>
    </row>
    <row r="461" spans="4:25" s="1" customFormat="1" x14ac:dyDescent="0.25">
      <c r="D461" s="142"/>
      <c r="E461" s="175"/>
      <c r="F461" s="142"/>
      <c r="G461" s="142"/>
      <c r="H461" s="160"/>
      <c r="U461" s="142"/>
      <c r="W461" s="142"/>
      <c r="X461" s="142"/>
      <c r="Y461" s="142"/>
    </row>
    <row r="462" spans="4:25" s="1" customFormat="1" x14ac:dyDescent="0.25">
      <c r="D462" s="142"/>
      <c r="E462" s="175"/>
      <c r="F462" s="142"/>
      <c r="G462" s="142"/>
      <c r="H462" s="160"/>
      <c r="U462" s="142"/>
      <c r="W462" s="142"/>
      <c r="X462" s="142"/>
      <c r="Y462" s="142"/>
    </row>
    <row r="463" spans="4:25" s="1" customFormat="1" x14ac:dyDescent="0.25">
      <c r="D463" s="142"/>
      <c r="E463" s="175"/>
      <c r="F463" s="142"/>
      <c r="G463" s="142"/>
      <c r="H463" s="160"/>
      <c r="U463" s="142"/>
      <c r="W463" s="142"/>
      <c r="X463" s="142"/>
      <c r="Y463" s="142"/>
    </row>
    <row r="464" spans="4:25" s="1" customFormat="1" x14ac:dyDescent="0.25">
      <c r="D464" s="142"/>
      <c r="E464" s="175"/>
      <c r="F464" s="142"/>
      <c r="G464" s="142"/>
      <c r="H464" s="160"/>
      <c r="U464" s="142"/>
      <c r="W464" s="142"/>
      <c r="X464" s="142"/>
      <c r="Y464" s="142"/>
    </row>
    <row r="465" spans="4:25" s="1" customFormat="1" x14ac:dyDescent="0.25">
      <c r="D465" s="142"/>
      <c r="E465" s="175"/>
      <c r="F465" s="142"/>
      <c r="G465" s="142"/>
      <c r="H465" s="160"/>
      <c r="U465" s="142"/>
      <c r="W465" s="142"/>
      <c r="X465" s="142"/>
      <c r="Y465" s="142"/>
    </row>
    <row r="466" spans="4:25" s="1" customFormat="1" x14ac:dyDescent="0.25">
      <c r="D466" s="142"/>
      <c r="E466" s="175"/>
      <c r="F466" s="142"/>
      <c r="G466" s="142"/>
      <c r="H466" s="160"/>
      <c r="U466" s="142"/>
      <c r="W466" s="142"/>
      <c r="X466" s="142"/>
      <c r="Y466" s="142"/>
    </row>
    <row r="467" spans="4:25" s="1" customFormat="1" x14ac:dyDescent="0.25">
      <c r="D467" s="142"/>
      <c r="E467" s="175"/>
      <c r="F467" s="142"/>
      <c r="G467" s="142"/>
      <c r="H467" s="160"/>
      <c r="U467" s="142"/>
      <c r="W467" s="142"/>
      <c r="X467" s="142"/>
      <c r="Y467" s="142"/>
    </row>
    <row r="468" spans="4:25" s="1" customFormat="1" x14ac:dyDescent="0.25">
      <c r="D468" s="142"/>
      <c r="E468" s="175"/>
      <c r="F468" s="142"/>
      <c r="G468" s="142"/>
      <c r="H468" s="160"/>
      <c r="U468" s="142"/>
      <c r="W468" s="142"/>
      <c r="X468" s="142"/>
      <c r="Y468" s="142"/>
    </row>
    <row r="469" spans="4:25" s="1" customFormat="1" x14ac:dyDescent="0.25">
      <c r="D469" s="142"/>
      <c r="E469" s="175"/>
      <c r="F469" s="142"/>
      <c r="G469" s="142"/>
      <c r="H469" s="160"/>
      <c r="U469" s="142"/>
      <c r="W469" s="142"/>
      <c r="X469" s="142"/>
      <c r="Y469" s="142"/>
    </row>
    <row r="470" spans="4:25" s="1" customFormat="1" x14ac:dyDescent="0.25">
      <c r="D470" s="142"/>
      <c r="E470" s="175"/>
      <c r="F470" s="142"/>
      <c r="G470" s="142"/>
      <c r="H470" s="160"/>
      <c r="U470" s="142"/>
      <c r="W470" s="142"/>
      <c r="X470" s="142"/>
      <c r="Y470" s="142"/>
    </row>
    <row r="471" spans="4:25" s="1" customFormat="1" x14ac:dyDescent="0.25">
      <c r="D471" s="142"/>
      <c r="E471" s="175"/>
      <c r="F471" s="142"/>
      <c r="G471" s="142"/>
      <c r="H471" s="160"/>
      <c r="U471" s="142"/>
      <c r="W471" s="142"/>
      <c r="X471" s="142"/>
      <c r="Y471" s="142"/>
    </row>
    <row r="472" spans="4:25" s="1" customFormat="1" x14ac:dyDescent="0.25">
      <c r="D472" s="142"/>
      <c r="E472" s="175"/>
      <c r="F472" s="142"/>
      <c r="G472" s="142"/>
      <c r="H472" s="160"/>
      <c r="U472" s="142"/>
      <c r="W472" s="142"/>
      <c r="X472" s="142"/>
      <c r="Y472" s="142"/>
    </row>
    <row r="473" spans="4:25" s="1" customFormat="1" x14ac:dyDescent="0.25">
      <c r="D473" s="142"/>
      <c r="E473" s="175"/>
      <c r="F473" s="142"/>
      <c r="G473" s="142"/>
      <c r="H473" s="160"/>
      <c r="U473" s="142"/>
      <c r="W473" s="142"/>
      <c r="X473" s="142"/>
      <c r="Y473" s="142"/>
    </row>
    <row r="474" spans="4:25" s="1" customFormat="1" x14ac:dyDescent="0.25">
      <c r="D474" s="142"/>
      <c r="E474" s="175"/>
      <c r="F474" s="142"/>
      <c r="G474" s="142"/>
      <c r="H474" s="160"/>
      <c r="U474" s="142"/>
      <c r="W474" s="142"/>
      <c r="X474" s="142"/>
      <c r="Y474" s="142"/>
    </row>
    <row r="475" spans="4:25" s="1" customFormat="1" x14ac:dyDescent="0.25">
      <c r="D475" s="142"/>
      <c r="E475" s="175"/>
      <c r="F475" s="142"/>
      <c r="G475" s="142"/>
      <c r="H475" s="160"/>
      <c r="U475" s="142"/>
      <c r="W475" s="142"/>
      <c r="X475" s="142"/>
      <c r="Y475" s="142"/>
    </row>
    <row r="476" spans="4:25" s="1" customFormat="1" x14ac:dyDescent="0.25">
      <c r="D476" s="142"/>
      <c r="E476" s="175"/>
      <c r="F476" s="142"/>
      <c r="G476" s="142"/>
      <c r="H476" s="160"/>
      <c r="U476" s="142"/>
      <c r="W476" s="142"/>
      <c r="X476" s="142"/>
      <c r="Y476" s="142"/>
    </row>
    <row r="477" spans="4:25" s="1" customFormat="1" x14ac:dyDescent="0.25">
      <c r="D477" s="142"/>
      <c r="E477" s="175"/>
      <c r="F477" s="142"/>
      <c r="G477" s="142"/>
      <c r="H477" s="160"/>
      <c r="U477" s="142"/>
      <c r="W477" s="142"/>
      <c r="X477" s="142"/>
      <c r="Y477" s="142"/>
    </row>
    <row r="478" spans="4:25" s="1" customFormat="1" x14ac:dyDescent="0.25">
      <c r="D478" s="142"/>
      <c r="E478" s="175"/>
      <c r="F478" s="142"/>
      <c r="G478" s="142"/>
      <c r="H478" s="160"/>
      <c r="U478" s="142"/>
      <c r="W478" s="142"/>
      <c r="X478" s="142"/>
      <c r="Y478" s="142"/>
    </row>
    <row r="479" spans="4:25" s="1" customFormat="1" x14ac:dyDescent="0.25">
      <c r="D479" s="142"/>
      <c r="E479" s="175"/>
      <c r="F479" s="142"/>
      <c r="G479" s="142"/>
      <c r="H479" s="160"/>
      <c r="U479" s="142"/>
      <c r="W479" s="142"/>
      <c r="X479" s="142"/>
      <c r="Y479" s="142"/>
    </row>
    <row r="480" spans="4:25" s="1" customFormat="1" x14ac:dyDescent="0.25">
      <c r="D480" s="142"/>
      <c r="E480" s="175"/>
      <c r="F480" s="142"/>
      <c r="G480" s="142"/>
      <c r="H480" s="160"/>
      <c r="U480" s="142"/>
      <c r="W480" s="142"/>
      <c r="X480" s="142"/>
      <c r="Y480" s="142"/>
    </row>
    <row r="481" spans="4:25" s="1" customFormat="1" x14ac:dyDescent="0.25">
      <c r="D481" s="142"/>
      <c r="E481" s="175"/>
      <c r="F481" s="142"/>
      <c r="G481" s="142"/>
      <c r="H481" s="160"/>
      <c r="U481" s="142"/>
      <c r="W481" s="142"/>
      <c r="X481" s="142"/>
      <c r="Y481" s="142"/>
    </row>
    <row r="482" spans="4:25" s="1" customFormat="1" x14ac:dyDescent="0.25">
      <c r="D482" s="142"/>
      <c r="E482" s="175"/>
      <c r="F482" s="142"/>
      <c r="G482" s="142"/>
      <c r="H482" s="160"/>
      <c r="U482" s="142"/>
      <c r="W482" s="142"/>
      <c r="X482" s="142"/>
      <c r="Y482" s="142"/>
    </row>
    <row r="483" spans="4:25" s="1" customFormat="1" x14ac:dyDescent="0.25">
      <c r="D483" s="142"/>
      <c r="E483" s="175"/>
      <c r="F483" s="142"/>
      <c r="G483" s="142"/>
      <c r="H483" s="160"/>
      <c r="U483" s="142"/>
      <c r="W483" s="142"/>
      <c r="X483" s="142"/>
      <c r="Y483" s="142"/>
    </row>
    <row r="484" spans="4:25" s="1" customFormat="1" x14ac:dyDescent="0.25">
      <c r="D484" s="142"/>
      <c r="E484" s="175"/>
      <c r="F484" s="142"/>
      <c r="G484" s="142"/>
      <c r="H484" s="160"/>
      <c r="U484" s="142"/>
      <c r="W484" s="142"/>
      <c r="X484" s="142"/>
      <c r="Y484" s="142"/>
    </row>
    <row r="485" spans="4:25" s="1" customFormat="1" x14ac:dyDescent="0.25">
      <c r="D485" s="142"/>
      <c r="E485" s="175"/>
      <c r="F485" s="142"/>
      <c r="G485" s="142"/>
      <c r="H485" s="160"/>
      <c r="U485" s="142"/>
      <c r="W485" s="142"/>
      <c r="X485" s="142"/>
      <c r="Y485" s="142"/>
    </row>
    <row r="486" spans="4:25" s="1" customFormat="1" x14ac:dyDescent="0.25">
      <c r="D486" s="142"/>
      <c r="E486" s="175"/>
      <c r="F486" s="142"/>
      <c r="G486" s="142"/>
      <c r="H486" s="160"/>
      <c r="U486" s="142"/>
      <c r="W486" s="142"/>
      <c r="X486" s="142"/>
      <c r="Y486" s="142"/>
    </row>
    <row r="487" spans="4:25" s="1" customFormat="1" x14ac:dyDescent="0.25">
      <c r="D487" s="142"/>
      <c r="E487" s="175"/>
      <c r="F487" s="142"/>
      <c r="G487" s="142"/>
      <c r="H487" s="160"/>
      <c r="U487" s="142"/>
      <c r="W487" s="142"/>
      <c r="X487" s="142"/>
      <c r="Y487" s="142"/>
    </row>
    <row r="488" spans="4:25" s="1" customFormat="1" x14ac:dyDescent="0.25">
      <c r="D488" s="142"/>
      <c r="E488" s="175"/>
      <c r="F488" s="142"/>
      <c r="G488" s="142"/>
      <c r="H488" s="160"/>
      <c r="U488" s="142"/>
      <c r="W488" s="142"/>
      <c r="X488" s="142"/>
      <c r="Y488" s="142"/>
    </row>
    <row r="489" spans="4:25" s="1" customFormat="1" x14ac:dyDescent="0.25">
      <c r="D489" s="142"/>
      <c r="E489" s="175"/>
      <c r="F489" s="142"/>
      <c r="G489" s="142"/>
      <c r="H489" s="160"/>
      <c r="U489" s="142"/>
      <c r="W489" s="142"/>
      <c r="X489" s="142"/>
      <c r="Y489" s="142"/>
    </row>
    <row r="490" spans="4:25" s="1" customFormat="1" x14ac:dyDescent="0.25">
      <c r="D490" s="142"/>
      <c r="E490" s="175"/>
      <c r="F490" s="142"/>
      <c r="G490" s="142"/>
      <c r="H490" s="160"/>
      <c r="U490" s="142"/>
      <c r="W490" s="142"/>
      <c r="X490" s="142"/>
      <c r="Y490" s="142"/>
    </row>
    <row r="491" spans="4:25" s="1" customFormat="1" x14ac:dyDescent="0.25">
      <c r="D491" s="142"/>
      <c r="E491" s="175"/>
      <c r="F491" s="142"/>
      <c r="G491" s="142"/>
      <c r="H491" s="160"/>
      <c r="U491" s="142"/>
      <c r="W491" s="142"/>
      <c r="X491" s="142"/>
      <c r="Y491" s="142"/>
    </row>
    <row r="492" spans="4:25" s="1" customFormat="1" x14ac:dyDescent="0.25">
      <c r="D492" s="142"/>
      <c r="E492" s="175"/>
      <c r="F492" s="142"/>
      <c r="G492" s="142"/>
      <c r="H492" s="160"/>
      <c r="U492" s="142"/>
      <c r="W492" s="142"/>
      <c r="X492" s="142"/>
      <c r="Y492" s="142"/>
    </row>
    <row r="493" spans="4:25" s="1" customFormat="1" x14ac:dyDescent="0.25">
      <c r="D493" s="142"/>
      <c r="E493" s="175"/>
      <c r="F493" s="142"/>
      <c r="G493" s="142"/>
      <c r="H493" s="160"/>
      <c r="U493" s="142"/>
      <c r="W493" s="142"/>
      <c r="X493" s="142"/>
      <c r="Y493" s="142"/>
    </row>
    <row r="494" spans="4:25" s="1" customFormat="1" x14ac:dyDescent="0.25">
      <c r="D494" s="142"/>
      <c r="E494" s="175"/>
      <c r="F494" s="142"/>
      <c r="G494" s="142"/>
      <c r="H494" s="160"/>
      <c r="U494" s="142"/>
      <c r="W494" s="142"/>
      <c r="X494" s="142"/>
      <c r="Y494" s="142"/>
    </row>
    <row r="495" spans="4:25" s="1" customFormat="1" x14ac:dyDescent="0.25">
      <c r="D495" s="142"/>
      <c r="E495" s="175"/>
      <c r="F495" s="142"/>
      <c r="G495" s="142"/>
      <c r="H495" s="160"/>
      <c r="U495" s="142"/>
      <c r="W495" s="142"/>
      <c r="X495" s="142"/>
      <c r="Y495" s="142"/>
    </row>
    <row r="496" spans="4:25" s="1" customFormat="1" x14ac:dyDescent="0.25">
      <c r="D496" s="142"/>
      <c r="E496" s="175"/>
      <c r="F496" s="142"/>
      <c r="G496" s="142"/>
      <c r="H496" s="160"/>
      <c r="U496" s="142"/>
      <c r="W496" s="142"/>
      <c r="X496" s="142"/>
      <c r="Y496" s="142"/>
    </row>
    <row r="497" spans="4:25" s="1" customFormat="1" x14ac:dyDescent="0.25">
      <c r="D497" s="142"/>
      <c r="E497" s="175"/>
      <c r="F497" s="142"/>
      <c r="G497" s="142"/>
      <c r="H497" s="160"/>
      <c r="U497" s="142"/>
      <c r="W497" s="142"/>
      <c r="X497" s="142"/>
      <c r="Y497" s="142"/>
    </row>
    <row r="498" spans="4:25" s="1" customFormat="1" x14ac:dyDescent="0.25">
      <c r="D498" s="142"/>
      <c r="E498" s="175"/>
      <c r="F498" s="142"/>
      <c r="G498" s="142"/>
      <c r="H498" s="160"/>
      <c r="U498" s="142"/>
      <c r="W498" s="142"/>
      <c r="X498" s="142"/>
      <c r="Y498" s="142"/>
    </row>
    <row r="499" spans="4:25" s="1" customFormat="1" x14ac:dyDescent="0.25">
      <c r="D499" s="142"/>
      <c r="E499" s="175"/>
      <c r="F499" s="142"/>
      <c r="G499" s="142"/>
      <c r="H499" s="160"/>
      <c r="U499" s="142"/>
      <c r="W499" s="142"/>
      <c r="X499" s="142"/>
      <c r="Y499" s="142"/>
    </row>
    <row r="500" spans="4:25" s="1" customFormat="1" x14ac:dyDescent="0.25">
      <c r="D500" s="142"/>
      <c r="E500" s="175"/>
      <c r="F500" s="142"/>
      <c r="G500" s="142"/>
      <c r="H500" s="160"/>
      <c r="U500" s="142"/>
      <c r="W500" s="142"/>
      <c r="X500" s="142"/>
      <c r="Y500" s="142"/>
    </row>
    <row r="501" spans="4:25" s="1" customFormat="1" x14ac:dyDescent="0.25">
      <c r="D501" s="142"/>
      <c r="E501" s="175"/>
      <c r="F501" s="142"/>
      <c r="G501" s="142"/>
      <c r="H501" s="160"/>
      <c r="U501" s="142"/>
      <c r="W501" s="142"/>
      <c r="X501" s="142"/>
      <c r="Y501" s="142"/>
    </row>
    <row r="502" spans="4:25" s="1" customFormat="1" x14ac:dyDescent="0.25">
      <c r="D502" s="142"/>
      <c r="E502" s="175"/>
      <c r="F502" s="142"/>
      <c r="G502" s="142"/>
      <c r="H502" s="160"/>
      <c r="U502" s="142"/>
      <c r="W502" s="142"/>
      <c r="X502" s="142"/>
      <c r="Y502" s="142"/>
    </row>
    <row r="503" spans="4:25" s="1" customFormat="1" x14ac:dyDescent="0.25">
      <c r="D503" s="142"/>
      <c r="E503" s="175"/>
      <c r="F503" s="142"/>
      <c r="G503" s="142"/>
      <c r="H503" s="160"/>
      <c r="U503" s="142"/>
      <c r="W503" s="142"/>
      <c r="X503" s="142"/>
      <c r="Y503" s="142"/>
    </row>
    <row r="504" spans="4:25" s="1" customFormat="1" x14ac:dyDescent="0.25">
      <c r="D504" s="142"/>
      <c r="E504" s="175"/>
      <c r="F504" s="142"/>
      <c r="G504" s="142"/>
      <c r="H504" s="160"/>
      <c r="U504" s="142"/>
      <c r="W504" s="142"/>
      <c r="X504" s="142"/>
      <c r="Y504" s="142"/>
    </row>
    <row r="505" spans="4:25" s="1" customFormat="1" x14ac:dyDescent="0.25">
      <c r="D505" s="142"/>
      <c r="E505" s="175"/>
      <c r="F505" s="142"/>
      <c r="G505" s="142"/>
      <c r="H505" s="160"/>
      <c r="U505" s="142"/>
      <c r="W505" s="142"/>
      <c r="X505" s="142"/>
      <c r="Y505" s="142"/>
    </row>
    <row r="506" spans="4:25" s="1" customFormat="1" x14ac:dyDescent="0.25">
      <c r="D506" s="142"/>
      <c r="E506" s="175"/>
      <c r="F506" s="142"/>
      <c r="G506" s="142"/>
      <c r="H506" s="160"/>
      <c r="U506" s="142"/>
      <c r="W506" s="142"/>
      <c r="X506" s="142"/>
      <c r="Y506" s="142"/>
    </row>
    <row r="507" spans="4:25" s="1" customFormat="1" x14ac:dyDescent="0.25">
      <c r="D507" s="142"/>
      <c r="E507" s="175"/>
      <c r="F507" s="142"/>
      <c r="G507" s="142"/>
      <c r="H507" s="160"/>
      <c r="U507" s="142"/>
      <c r="W507" s="142"/>
      <c r="X507" s="142"/>
      <c r="Y507" s="142"/>
    </row>
    <row r="508" spans="4:25" s="1" customFormat="1" x14ac:dyDescent="0.25">
      <c r="D508" s="142"/>
      <c r="E508" s="175"/>
      <c r="F508" s="142"/>
      <c r="G508" s="142"/>
      <c r="H508" s="160"/>
      <c r="U508" s="142"/>
      <c r="W508" s="142"/>
      <c r="X508" s="142"/>
      <c r="Y508" s="142"/>
    </row>
    <row r="509" spans="4:25" s="1" customFormat="1" x14ac:dyDescent="0.25">
      <c r="D509" s="142"/>
      <c r="E509" s="175"/>
      <c r="F509" s="142"/>
      <c r="G509" s="142"/>
      <c r="H509" s="160"/>
      <c r="U509" s="142"/>
      <c r="W509" s="142"/>
      <c r="X509" s="142"/>
      <c r="Y509" s="142"/>
    </row>
    <row r="510" spans="4:25" s="1" customFormat="1" x14ac:dyDescent="0.25">
      <c r="D510" s="142"/>
      <c r="E510" s="175"/>
      <c r="F510" s="142"/>
      <c r="G510" s="142"/>
      <c r="H510" s="160"/>
      <c r="U510" s="142"/>
      <c r="W510" s="142"/>
      <c r="X510" s="142"/>
      <c r="Y510" s="142"/>
    </row>
    <row r="511" spans="4:25" s="1" customFormat="1" x14ac:dyDescent="0.25">
      <c r="D511" s="142"/>
      <c r="E511" s="175"/>
      <c r="F511" s="142"/>
      <c r="G511" s="142"/>
      <c r="H511" s="160"/>
      <c r="U511" s="142"/>
      <c r="W511" s="142"/>
      <c r="X511" s="142"/>
      <c r="Y511" s="142"/>
    </row>
    <row r="512" spans="4:25" s="1" customFormat="1" x14ac:dyDescent="0.25">
      <c r="D512" s="142"/>
      <c r="E512" s="175"/>
      <c r="F512" s="142"/>
      <c r="G512" s="142"/>
      <c r="H512" s="160"/>
      <c r="U512" s="142"/>
      <c r="W512" s="142"/>
      <c r="X512" s="142"/>
      <c r="Y512" s="142"/>
    </row>
    <row r="513" spans="4:25" s="1" customFormat="1" x14ac:dyDescent="0.25">
      <c r="D513" s="142"/>
      <c r="E513" s="175"/>
      <c r="F513" s="142"/>
      <c r="G513" s="142"/>
      <c r="H513" s="160"/>
      <c r="U513" s="142"/>
      <c r="W513" s="142"/>
      <c r="X513" s="142"/>
      <c r="Y513" s="142"/>
    </row>
    <row r="514" spans="4:25" s="1" customFormat="1" x14ac:dyDescent="0.25">
      <c r="D514" s="142"/>
      <c r="E514" s="175"/>
      <c r="F514" s="142"/>
      <c r="G514" s="142"/>
      <c r="H514" s="160"/>
      <c r="U514" s="142"/>
      <c r="W514" s="142"/>
      <c r="X514" s="142"/>
      <c r="Y514" s="142"/>
    </row>
    <row r="515" spans="4:25" s="1" customFormat="1" x14ac:dyDescent="0.25">
      <c r="D515" s="142"/>
      <c r="E515" s="175"/>
      <c r="F515" s="142"/>
      <c r="G515" s="142"/>
      <c r="H515" s="160"/>
      <c r="U515" s="142"/>
      <c r="W515" s="142"/>
      <c r="X515" s="142"/>
      <c r="Y515" s="142"/>
    </row>
    <row r="516" spans="4:25" s="1" customFormat="1" x14ac:dyDescent="0.25">
      <c r="D516" s="142"/>
      <c r="E516" s="175"/>
      <c r="F516" s="142"/>
      <c r="G516" s="142"/>
      <c r="H516" s="160"/>
      <c r="U516" s="142"/>
      <c r="W516" s="142"/>
      <c r="X516" s="142"/>
      <c r="Y516" s="142"/>
    </row>
    <row r="517" spans="4:25" s="1" customFormat="1" x14ac:dyDescent="0.25">
      <c r="D517" s="142"/>
      <c r="E517" s="175"/>
      <c r="F517" s="142"/>
      <c r="G517" s="142"/>
      <c r="H517" s="160"/>
      <c r="U517" s="142"/>
      <c r="W517" s="142"/>
      <c r="X517" s="142"/>
      <c r="Y517" s="142"/>
    </row>
    <row r="518" spans="4:25" s="1" customFormat="1" x14ac:dyDescent="0.25">
      <c r="D518" s="142"/>
      <c r="E518" s="175"/>
      <c r="F518" s="142"/>
      <c r="G518" s="142"/>
      <c r="H518" s="160"/>
      <c r="U518" s="142"/>
      <c r="W518" s="142"/>
      <c r="X518" s="142"/>
      <c r="Y518" s="142"/>
    </row>
    <row r="519" spans="4:25" s="1" customFormat="1" x14ac:dyDescent="0.25">
      <c r="D519" s="142"/>
      <c r="E519" s="175"/>
      <c r="F519" s="142"/>
      <c r="G519" s="142"/>
      <c r="H519" s="160"/>
      <c r="U519" s="142"/>
      <c r="W519" s="142"/>
      <c r="X519" s="142"/>
      <c r="Y519" s="142"/>
    </row>
    <row r="520" spans="4:25" s="1" customFormat="1" x14ac:dyDescent="0.25">
      <c r="D520" s="142"/>
      <c r="E520" s="175"/>
      <c r="F520" s="142"/>
      <c r="G520" s="142"/>
      <c r="H520" s="160"/>
      <c r="U520" s="142"/>
      <c r="W520" s="142"/>
      <c r="X520" s="142"/>
      <c r="Y520" s="142"/>
    </row>
    <row r="521" spans="4:25" s="1" customFormat="1" x14ac:dyDescent="0.25">
      <c r="D521" s="142"/>
      <c r="E521" s="175"/>
      <c r="F521" s="142"/>
      <c r="G521" s="142"/>
      <c r="H521" s="160"/>
      <c r="U521" s="142"/>
      <c r="W521" s="142"/>
      <c r="X521" s="142"/>
      <c r="Y521" s="142"/>
    </row>
    <row r="522" spans="4:25" s="1" customFormat="1" x14ac:dyDescent="0.25">
      <c r="D522" s="142"/>
      <c r="E522" s="175"/>
      <c r="F522" s="142"/>
      <c r="G522" s="142"/>
      <c r="H522" s="160"/>
      <c r="U522" s="142"/>
      <c r="W522" s="142"/>
      <c r="X522" s="142"/>
      <c r="Y522" s="142"/>
    </row>
    <row r="523" spans="4:25" s="1" customFormat="1" x14ac:dyDescent="0.25">
      <c r="D523" s="142"/>
      <c r="E523" s="175"/>
      <c r="F523" s="142"/>
      <c r="G523" s="142"/>
      <c r="H523" s="160"/>
      <c r="U523" s="142"/>
      <c r="W523" s="142"/>
      <c r="X523" s="142"/>
      <c r="Y523" s="142"/>
    </row>
    <row r="524" spans="4:25" s="1" customFormat="1" x14ac:dyDescent="0.25">
      <c r="D524" s="142"/>
      <c r="E524" s="175"/>
      <c r="F524" s="142"/>
      <c r="G524" s="142"/>
      <c r="H524" s="160"/>
      <c r="U524" s="142"/>
      <c r="W524" s="142"/>
      <c r="X524" s="142"/>
      <c r="Y524" s="142"/>
    </row>
    <row r="525" spans="4:25" s="1" customFormat="1" x14ac:dyDescent="0.25">
      <c r="D525" s="142"/>
      <c r="E525" s="175"/>
      <c r="F525" s="142"/>
      <c r="G525" s="142"/>
      <c r="H525" s="160"/>
      <c r="U525" s="142"/>
      <c r="W525" s="142"/>
      <c r="X525" s="142"/>
      <c r="Y525" s="142"/>
    </row>
    <row r="526" spans="4:25" s="1" customFormat="1" x14ac:dyDescent="0.25">
      <c r="D526" s="142"/>
      <c r="E526" s="175"/>
      <c r="F526" s="142"/>
      <c r="G526" s="142"/>
      <c r="H526" s="160"/>
      <c r="U526" s="142"/>
      <c r="W526" s="142"/>
      <c r="X526" s="142"/>
      <c r="Y526" s="142"/>
    </row>
    <row r="527" spans="4:25" s="1" customFormat="1" x14ac:dyDescent="0.25">
      <c r="D527" s="142"/>
      <c r="E527" s="175"/>
      <c r="F527" s="142"/>
      <c r="G527" s="142"/>
      <c r="H527" s="160"/>
      <c r="U527" s="142"/>
      <c r="W527" s="142"/>
      <c r="X527" s="142"/>
      <c r="Y527" s="142"/>
    </row>
    <row r="528" spans="4:25" s="1" customFormat="1" x14ac:dyDescent="0.25">
      <c r="D528" s="142"/>
      <c r="E528" s="175"/>
      <c r="F528" s="142"/>
      <c r="G528" s="142"/>
      <c r="H528" s="160"/>
      <c r="U528" s="142"/>
      <c r="W528" s="142"/>
      <c r="X528" s="142"/>
      <c r="Y528" s="142"/>
    </row>
    <row r="529" spans="4:25" s="1" customFormat="1" x14ac:dyDescent="0.25">
      <c r="D529" s="142"/>
      <c r="E529" s="175"/>
      <c r="F529" s="142"/>
      <c r="G529" s="142"/>
      <c r="H529" s="160"/>
      <c r="U529" s="142"/>
      <c r="W529" s="142"/>
      <c r="X529" s="142"/>
      <c r="Y529" s="142"/>
    </row>
    <row r="530" spans="4:25" s="1" customFormat="1" x14ac:dyDescent="0.25">
      <c r="D530" s="142"/>
      <c r="E530" s="175"/>
      <c r="F530" s="142"/>
      <c r="G530" s="142"/>
      <c r="H530" s="160"/>
      <c r="U530" s="142"/>
      <c r="W530" s="142"/>
      <c r="X530" s="142"/>
      <c r="Y530" s="142"/>
    </row>
    <row r="531" spans="4:25" s="1" customFormat="1" x14ac:dyDescent="0.25">
      <c r="D531" s="142"/>
      <c r="E531" s="175"/>
      <c r="F531" s="142"/>
      <c r="G531" s="142"/>
      <c r="H531" s="160"/>
      <c r="U531" s="142"/>
      <c r="W531" s="142"/>
      <c r="X531" s="142"/>
      <c r="Y531" s="142"/>
    </row>
    <row r="532" spans="4:25" s="1" customFormat="1" x14ac:dyDescent="0.25">
      <c r="D532" s="142"/>
      <c r="E532" s="175"/>
      <c r="F532" s="142"/>
      <c r="G532" s="142"/>
      <c r="H532" s="160"/>
      <c r="U532" s="142"/>
      <c r="W532" s="142"/>
      <c r="X532" s="142"/>
      <c r="Y532" s="142"/>
    </row>
    <row r="533" spans="4:25" s="1" customFormat="1" x14ac:dyDescent="0.25">
      <c r="D533" s="142"/>
      <c r="E533" s="175"/>
      <c r="F533" s="142"/>
      <c r="G533" s="142"/>
      <c r="H533" s="160"/>
      <c r="U533" s="142"/>
      <c r="W533" s="142"/>
      <c r="X533" s="142"/>
      <c r="Y533" s="142"/>
    </row>
    <row r="534" spans="4:25" s="1" customFormat="1" x14ac:dyDescent="0.25">
      <c r="D534" s="142"/>
      <c r="E534" s="175"/>
      <c r="F534" s="142"/>
      <c r="G534" s="142"/>
      <c r="H534" s="160"/>
      <c r="U534" s="142"/>
      <c r="W534" s="142"/>
      <c r="X534" s="142"/>
      <c r="Y534" s="142"/>
    </row>
    <row r="535" spans="4:25" s="1" customFormat="1" x14ac:dyDescent="0.25">
      <c r="D535" s="142"/>
      <c r="E535" s="175"/>
      <c r="F535" s="142"/>
      <c r="G535" s="142"/>
      <c r="H535" s="160"/>
      <c r="U535" s="142"/>
      <c r="W535" s="142"/>
      <c r="X535" s="142"/>
      <c r="Y535" s="142"/>
    </row>
    <row r="536" spans="4:25" s="1" customFormat="1" x14ac:dyDescent="0.25">
      <c r="D536" s="142"/>
      <c r="E536" s="175"/>
      <c r="F536" s="142"/>
      <c r="G536" s="142"/>
      <c r="H536" s="160"/>
      <c r="U536" s="142"/>
      <c r="W536" s="142"/>
      <c r="X536" s="142"/>
      <c r="Y536" s="142"/>
    </row>
    <row r="537" spans="4:25" s="1" customFormat="1" x14ac:dyDescent="0.25">
      <c r="D537" s="142"/>
      <c r="E537" s="175"/>
      <c r="F537" s="142"/>
      <c r="G537" s="142"/>
      <c r="H537" s="160"/>
      <c r="U537" s="142"/>
      <c r="W537" s="142"/>
      <c r="X537" s="142"/>
      <c r="Y537" s="142"/>
    </row>
    <row r="538" spans="4:25" s="1" customFormat="1" x14ac:dyDescent="0.25">
      <c r="D538" s="142"/>
      <c r="E538" s="175"/>
      <c r="F538" s="142"/>
      <c r="G538" s="142"/>
      <c r="H538" s="160"/>
      <c r="U538" s="142"/>
      <c r="W538" s="142"/>
      <c r="X538" s="142"/>
      <c r="Y538" s="142"/>
    </row>
    <row r="539" spans="4:25" s="1" customFormat="1" x14ac:dyDescent="0.25">
      <c r="D539" s="142"/>
      <c r="E539" s="175"/>
      <c r="F539" s="142"/>
      <c r="G539" s="142"/>
      <c r="H539" s="160"/>
      <c r="U539" s="142"/>
      <c r="W539" s="142"/>
      <c r="X539" s="142"/>
      <c r="Y539" s="142"/>
    </row>
    <row r="540" spans="4:25" s="1" customFormat="1" x14ac:dyDescent="0.25">
      <c r="D540" s="142"/>
      <c r="E540" s="175"/>
      <c r="F540" s="142"/>
      <c r="G540" s="142"/>
      <c r="H540" s="160"/>
      <c r="U540" s="142"/>
      <c r="W540" s="142"/>
      <c r="X540" s="142"/>
      <c r="Y540" s="142"/>
    </row>
    <row r="541" spans="4:25" s="1" customFormat="1" x14ac:dyDescent="0.25">
      <c r="D541" s="142"/>
      <c r="E541" s="175"/>
      <c r="F541" s="142"/>
      <c r="G541" s="142"/>
      <c r="H541" s="160"/>
      <c r="U541" s="142"/>
      <c r="W541" s="142"/>
      <c r="X541" s="142"/>
      <c r="Y541" s="142"/>
    </row>
    <row r="542" spans="4:25" s="1" customFormat="1" x14ac:dyDescent="0.25">
      <c r="D542" s="142"/>
      <c r="E542" s="175"/>
      <c r="F542" s="142"/>
      <c r="G542" s="142"/>
      <c r="H542" s="160"/>
      <c r="U542" s="142"/>
      <c r="W542" s="142"/>
      <c r="X542" s="142"/>
      <c r="Y542" s="142"/>
    </row>
    <row r="543" spans="4:25" s="1" customFormat="1" x14ac:dyDescent="0.25">
      <c r="D543" s="142"/>
      <c r="E543" s="175"/>
      <c r="F543" s="142"/>
      <c r="G543" s="142"/>
      <c r="H543" s="160"/>
      <c r="U543" s="142"/>
      <c r="W543" s="142"/>
      <c r="X543" s="142"/>
      <c r="Y543" s="142"/>
    </row>
    <row r="544" spans="4:25" s="1" customFormat="1" x14ac:dyDescent="0.25">
      <c r="D544" s="142"/>
      <c r="E544" s="175"/>
      <c r="F544" s="142"/>
      <c r="G544" s="142"/>
      <c r="H544" s="160"/>
      <c r="U544" s="142"/>
      <c r="W544" s="142"/>
      <c r="X544" s="142"/>
      <c r="Y544" s="142"/>
    </row>
    <row r="545" spans="4:25" s="1" customFormat="1" x14ac:dyDescent="0.25">
      <c r="D545" s="142"/>
      <c r="E545" s="175"/>
      <c r="F545" s="142"/>
      <c r="G545" s="142"/>
      <c r="H545" s="160"/>
      <c r="U545" s="142"/>
      <c r="W545" s="142"/>
      <c r="X545" s="142"/>
      <c r="Y545" s="142"/>
    </row>
    <row r="546" spans="4:25" s="1" customFormat="1" x14ac:dyDescent="0.25">
      <c r="D546" s="142"/>
      <c r="E546" s="175"/>
      <c r="F546" s="142"/>
      <c r="G546" s="142"/>
      <c r="H546" s="160"/>
      <c r="U546" s="142"/>
      <c r="W546" s="142"/>
      <c r="X546" s="142"/>
      <c r="Y546" s="142"/>
    </row>
    <row r="547" spans="4:25" s="1" customFormat="1" x14ac:dyDescent="0.25">
      <c r="D547" s="142"/>
      <c r="E547" s="175"/>
      <c r="F547" s="142"/>
      <c r="G547" s="142"/>
      <c r="H547" s="160"/>
      <c r="U547" s="142"/>
      <c r="W547" s="142"/>
      <c r="X547" s="142"/>
      <c r="Y547" s="142"/>
    </row>
    <row r="548" spans="4:25" s="1" customFormat="1" x14ac:dyDescent="0.25">
      <c r="D548" s="142"/>
      <c r="E548" s="175"/>
      <c r="F548" s="142"/>
      <c r="G548" s="142"/>
      <c r="H548" s="160"/>
      <c r="U548" s="142"/>
      <c r="W548" s="142"/>
      <c r="X548" s="142"/>
      <c r="Y548" s="142"/>
    </row>
    <row r="549" spans="4:25" s="1" customFormat="1" x14ac:dyDescent="0.25">
      <c r="D549" s="142"/>
      <c r="E549" s="175"/>
      <c r="F549" s="142"/>
      <c r="G549" s="142"/>
      <c r="H549" s="160"/>
      <c r="U549" s="142"/>
      <c r="W549" s="142"/>
      <c r="X549" s="142"/>
      <c r="Y549" s="142"/>
    </row>
    <row r="550" spans="4:25" s="1" customFormat="1" x14ac:dyDescent="0.25">
      <c r="D550" s="142"/>
      <c r="E550" s="175"/>
      <c r="F550" s="142"/>
      <c r="G550" s="142"/>
      <c r="H550" s="160"/>
      <c r="U550" s="142"/>
      <c r="W550" s="142"/>
      <c r="X550" s="142"/>
      <c r="Y550" s="142"/>
    </row>
    <row r="551" spans="4:25" s="1" customFormat="1" x14ac:dyDescent="0.25">
      <c r="D551" s="142"/>
      <c r="E551" s="175"/>
      <c r="F551" s="142"/>
      <c r="G551" s="142"/>
      <c r="H551" s="160"/>
      <c r="U551" s="142"/>
      <c r="W551" s="142"/>
      <c r="X551" s="142"/>
      <c r="Y551" s="142"/>
    </row>
    <row r="552" spans="4:25" s="1" customFormat="1" x14ac:dyDescent="0.25">
      <c r="D552" s="142"/>
      <c r="E552" s="175"/>
      <c r="F552" s="142"/>
      <c r="G552" s="142"/>
      <c r="H552" s="160"/>
      <c r="U552" s="142"/>
      <c r="W552" s="142"/>
      <c r="X552" s="142"/>
      <c r="Y552" s="142"/>
    </row>
    <row r="553" spans="4:25" s="1" customFormat="1" x14ac:dyDescent="0.25">
      <c r="D553" s="142"/>
      <c r="E553" s="175"/>
      <c r="F553" s="142"/>
      <c r="G553" s="142"/>
      <c r="H553" s="160"/>
      <c r="U553" s="142"/>
      <c r="W553" s="142"/>
      <c r="X553" s="142"/>
      <c r="Y553" s="142"/>
    </row>
    <row r="554" spans="4:25" s="1" customFormat="1" x14ac:dyDescent="0.25">
      <c r="D554" s="142"/>
      <c r="E554" s="175"/>
      <c r="F554" s="142"/>
      <c r="G554" s="142"/>
      <c r="H554" s="160"/>
      <c r="U554" s="142"/>
      <c r="W554" s="142"/>
      <c r="X554" s="142"/>
      <c r="Y554" s="142"/>
    </row>
    <row r="555" spans="4:25" s="1" customFormat="1" x14ac:dyDescent="0.25">
      <c r="D555" s="142"/>
      <c r="E555" s="175"/>
      <c r="F555" s="142"/>
      <c r="G555" s="142"/>
      <c r="H555" s="160"/>
      <c r="U555" s="142"/>
      <c r="W555" s="142"/>
      <c r="X555" s="142"/>
      <c r="Y555" s="142"/>
    </row>
    <row r="556" spans="4:25" s="1" customFormat="1" x14ac:dyDescent="0.25">
      <c r="D556" s="142"/>
      <c r="E556" s="175"/>
      <c r="F556" s="142"/>
      <c r="G556" s="142"/>
      <c r="H556" s="160"/>
      <c r="U556" s="142"/>
      <c r="W556" s="142"/>
      <c r="X556" s="142"/>
      <c r="Y556" s="142"/>
    </row>
    <row r="557" spans="4:25" s="1" customFormat="1" x14ac:dyDescent="0.25">
      <c r="D557" s="142"/>
      <c r="E557" s="175"/>
      <c r="F557" s="142"/>
      <c r="G557" s="142"/>
      <c r="H557" s="160"/>
      <c r="U557" s="142"/>
      <c r="W557" s="142"/>
      <c r="X557" s="142"/>
      <c r="Y557" s="142"/>
    </row>
    <row r="558" spans="4:25" s="1" customFormat="1" x14ac:dyDescent="0.25">
      <c r="D558" s="142"/>
      <c r="E558" s="175"/>
      <c r="F558" s="142"/>
      <c r="G558" s="142"/>
      <c r="H558" s="160"/>
      <c r="U558" s="142"/>
      <c r="W558" s="142"/>
      <c r="X558" s="142"/>
      <c r="Y558" s="142"/>
    </row>
    <row r="559" spans="4:25" s="1" customFormat="1" x14ac:dyDescent="0.25">
      <c r="D559" s="142"/>
      <c r="E559" s="175"/>
      <c r="F559" s="142"/>
      <c r="G559" s="142"/>
      <c r="H559" s="160"/>
      <c r="U559" s="142"/>
      <c r="W559" s="142"/>
      <c r="X559" s="142"/>
      <c r="Y559" s="142"/>
    </row>
    <row r="560" spans="4:25" s="1" customFormat="1" x14ac:dyDescent="0.25">
      <c r="D560" s="142"/>
      <c r="E560" s="175"/>
      <c r="F560" s="142"/>
      <c r="G560" s="142"/>
      <c r="H560" s="160"/>
      <c r="U560" s="142"/>
      <c r="W560" s="142"/>
      <c r="X560" s="142"/>
      <c r="Y560" s="142"/>
    </row>
    <row r="561" spans="4:25" s="1" customFormat="1" x14ac:dyDescent="0.25">
      <c r="D561" s="142"/>
      <c r="E561" s="175"/>
      <c r="F561" s="142"/>
      <c r="G561" s="142"/>
      <c r="H561" s="160"/>
      <c r="U561" s="142"/>
      <c r="W561" s="142"/>
      <c r="X561" s="142"/>
      <c r="Y561" s="142"/>
    </row>
    <row r="562" spans="4:25" s="1" customFormat="1" x14ac:dyDescent="0.25">
      <c r="D562" s="142"/>
      <c r="E562" s="175"/>
      <c r="F562" s="142"/>
      <c r="G562" s="142"/>
      <c r="H562" s="160"/>
      <c r="U562" s="142"/>
      <c r="W562" s="142"/>
      <c r="X562" s="142"/>
      <c r="Y562" s="142"/>
    </row>
    <row r="563" spans="4:25" s="1" customFormat="1" x14ac:dyDescent="0.25">
      <c r="D563" s="142"/>
      <c r="E563" s="175"/>
      <c r="F563" s="142"/>
      <c r="G563" s="142"/>
      <c r="H563" s="160"/>
      <c r="U563" s="142"/>
      <c r="W563" s="142"/>
      <c r="X563" s="142"/>
      <c r="Y563" s="142"/>
    </row>
    <row r="564" spans="4:25" s="1" customFormat="1" x14ac:dyDescent="0.25">
      <c r="D564" s="142"/>
      <c r="E564" s="175"/>
      <c r="F564" s="142"/>
      <c r="G564" s="142"/>
      <c r="H564" s="160"/>
      <c r="U564" s="142"/>
      <c r="W564" s="142"/>
      <c r="X564" s="142"/>
      <c r="Y564" s="142"/>
    </row>
    <row r="565" spans="4:25" s="1" customFormat="1" x14ac:dyDescent="0.25">
      <c r="D565" s="142"/>
      <c r="E565" s="175"/>
      <c r="F565" s="142"/>
      <c r="G565" s="142"/>
      <c r="H565" s="160"/>
      <c r="U565" s="142"/>
      <c r="W565" s="142"/>
      <c r="X565" s="142"/>
      <c r="Y565" s="142"/>
    </row>
    <row r="566" spans="4:25" s="1" customFormat="1" x14ac:dyDescent="0.25">
      <c r="D566" s="142"/>
      <c r="E566" s="175"/>
      <c r="F566" s="142"/>
      <c r="G566" s="142"/>
      <c r="H566" s="160"/>
      <c r="U566" s="142"/>
      <c r="W566" s="142"/>
      <c r="X566" s="142"/>
      <c r="Y566" s="142"/>
    </row>
    <row r="567" spans="4:25" s="1" customFormat="1" x14ac:dyDescent="0.25">
      <c r="D567" s="142"/>
      <c r="E567" s="175"/>
      <c r="F567" s="142"/>
      <c r="G567" s="142"/>
      <c r="H567" s="160"/>
      <c r="U567" s="142"/>
      <c r="W567" s="142"/>
      <c r="X567" s="142"/>
      <c r="Y567" s="142"/>
    </row>
    <row r="568" spans="4:25" s="1" customFormat="1" x14ac:dyDescent="0.25">
      <c r="D568" s="142"/>
      <c r="E568" s="175"/>
      <c r="F568" s="142"/>
      <c r="G568" s="142"/>
      <c r="H568" s="160"/>
      <c r="U568" s="142"/>
      <c r="W568" s="142"/>
      <c r="X568" s="142"/>
      <c r="Y568" s="142"/>
    </row>
    <row r="569" spans="4:25" s="1" customFormat="1" x14ac:dyDescent="0.25">
      <c r="D569" s="142"/>
      <c r="E569" s="175"/>
      <c r="F569" s="142"/>
      <c r="G569" s="142"/>
      <c r="H569" s="160"/>
      <c r="U569" s="142"/>
      <c r="W569" s="142"/>
      <c r="X569" s="142"/>
      <c r="Y569" s="142"/>
    </row>
    <row r="570" spans="4:25" s="1" customFormat="1" x14ac:dyDescent="0.25">
      <c r="D570" s="142"/>
      <c r="E570" s="175"/>
      <c r="F570" s="142"/>
      <c r="G570" s="142"/>
      <c r="H570" s="160"/>
      <c r="U570" s="142"/>
      <c r="W570" s="142"/>
      <c r="X570" s="142"/>
      <c r="Y570" s="142"/>
    </row>
    <row r="571" spans="4:25" s="1" customFormat="1" x14ac:dyDescent="0.25">
      <c r="D571" s="142"/>
      <c r="E571" s="175"/>
      <c r="F571" s="142"/>
      <c r="G571" s="142"/>
      <c r="H571" s="160"/>
      <c r="U571" s="142"/>
      <c r="W571" s="142"/>
      <c r="X571" s="142"/>
      <c r="Y571" s="142"/>
    </row>
    <row r="572" spans="4:25" s="1" customFormat="1" x14ac:dyDescent="0.25">
      <c r="D572" s="142"/>
      <c r="E572" s="175"/>
      <c r="F572" s="142"/>
      <c r="G572" s="142"/>
      <c r="H572" s="160"/>
      <c r="U572" s="142"/>
      <c r="W572" s="142"/>
      <c r="X572" s="142"/>
      <c r="Y572" s="142"/>
    </row>
    <row r="573" spans="4:25" s="1" customFormat="1" x14ac:dyDescent="0.25">
      <c r="D573" s="142"/>
      <c r="E573" s="175"/>
      <c r="F573" s="142"/>
      <c r="G573" s="142"/>
      <c r="H573" s="160"/>
      <c r="U573" s="142"/>
      <c r="W573" s="142"/>
      <c r="X573" s="142"/>
      <c r="Y573" s="142"/>
    </row>
    <row r="574" spans="4:25" s="1" customFormat="1" x14ac:dyDescent="0.25">
      <c r="D574" s="142"/>
      <c r="E574" s="175"/>
      <c r="F574" s="142"/>
      <c r="G574" s="142"/>
      <c r="H574" s="160"/>
      <c r="U574" s="142"/>
      <c r="W574" s="142"/>
      <c r="X574" s="142"/>
      <c r="Y574" s="142"/>
    </row>
    <row r="575" spans="4:25" s="1" customFormat="1" x14ac:dyDescent="0.25">
      <c r="D575" s="142"/>
      <c r="E575" s="175"/>
      <c r="F575" s="142"/>
      <c r="G575" s="142"/>
      <c r="H575" s="160"/>
      <c r="U575" s="142"/>
      <c r="W575" s="142"/>
      <c r="X575" s="142"/>
      <c r="Y575" s="142"/>
    </row>
    <row r="576" spans="4:25" s="1" customFormat="1" x14ac:dyDescent="0.25">
      <c r="D576" s="142"/>
      <c r="E576" s="175"/>
      <c r="F576" s="142"/>
      <c r="G576" s="142"/>
      <c r="H576" s="160"/>
      <c r="U576" s="142"/>
      <c r="W576" s="142"/>
      <c r="X576" s="142"/>
      <c r="Y576" s="142"/>
    </row>
    <row r="577" spans="4:25" s="1" customFormat="1" x14ac:dyDescent="0.25">
      <c r="D577" s="142"/>
      <c r="E577" s="175"/>
      <c r="F577" s="142"/>
      <c r="G577" s="142"/>
      <c r="H577" s="160"/>
      <c r="U577" s="142"/>
      <c r="W577" s="142"/>
      <c r="X577" s="142"/>
      <c r="Y577" s="142"/>
    </row>
    <row r="578" spans="4:25" s="1" customFormat="1" x14ac:dyDescent="0.25">
      <c r="D578" s="142"/>
      <c r="E578" s="175"/>
      <c r="F578" s="142"/>
      <c r="G578" s="142"/>
      <c r="H578" s="160"/>
      <c r="U578" s="142"/>
      <c r="W578" s="142"/>
      <c r="X578" s="142"/>
      <c r="Y578" s="142"/>
    </row>
    <row r="579" spans="4:25" s="1" customFormat="1" x14ac:dyDescent="0.25">
      <c r="D579" s="142"/>
      <c r="E579" s="175"/>
      <c r="F579" s="142"/>
      <c r="G579" s="142"/>
      <c r="H579" s="160"/>
      <c r="U579" s="142"/>
      <c r="W579" s="142"/>
      <c r="X579" s="142"/>
      <c r="Y579" s="142"/>
    </row>
    <row r="580" spans="4:25" s="1" customFormat="1" x14ac:dyDescent="0.25">
      <c r="D580" s="142"/>
      <c r="E580" s="175"/>
      <c r="F580" s="142"/>
      <c r="G580" s="142"/>
      <c r="H580" s="160"/>
      <c r="U580" s="142"/>
      <c r="W580" s="142"/>
      <c r="X580" s="142"/>
      <c r="Y580" s="142"/>
    </row>
    <row r="581" spans="4:25" s="1" customFormat="1" x14ac:dyDescent="0.25">
      <c r="D581" s="142"/>
      <c r="E581" s="175"/>
      <c r="F581" s="142"/>
      <c r="G581" s="142"/>
      <c r="H581" s="160"/>
      <c r="U581" s="142"/>
      <c r="W581" s="142"/>
      <c r="X581" s="142"/>
      <c r="Y581" s="142"/>
    </row>
    <row r="582" spans="4:25" s="1" customFormat="1" x14ac:dyDescent="0.25">
      <c r="D582" s="142"/>
      <c r="E582" s="175"/>
      <c r="F582" s="142"/>
      <c r="G582" s="142"/>
      <c r="H582" s="160"/>
      <c r="U582" s="142"/>
      <c r="W582" s="142"/>
      <c r="X582" s="142"/>
      <c r="Y582" s="142"/>
    </row>
    <row r="583" spans="4:25" s="1" customFormat="1" x14ac:dyDescent="0.25">
      <c r="D583" s="142"/>
      <c r="E583" s="175"/>
      <c r="F583" s="142"/>
      <c r="G583" s="142"/>
      <c r="H583" s="160"/>
      <c r="U583" s="142"/>
      <c r="W583" s="142"/>
      <c r="X583" s="142"/>
      <c r="Y583" s="142"/>
    </row>
    <row r="584" spans="4:25" s="1" customFormat="1" x14ac:dyDescent="0.25">
      <c r="D584" s="142"/>
      <c r="E584" s="175"/>
      <c r="F584" s="142"/>
      <c r="G584" s="142"/>
      <c r="H584" s="160"/>
      <c r="U584" s="142"/>
      <c r="W584" s="142"/>
      <c r="X584" s="142"/>
      <c r="Y584" s="142"/>
    </row>
    <row r="585" spans="4:25" s="1" customFormat="1" x14ac:dyDescent="0.25">
      <c r="D585" s="142"/>
      <c r="E585" s="175"/>
      <c r="F585" s="142"/>
      <c r="G585" s="142"/>
      <c r="H585" s="160"/>
      <c r="U585" s="142"/>
      <c r="W585" s="142"/>
      <c r="X585" s="142"/>
      <c r="Y585" s="142"/>
    </row>
    <row r="586" spans="4:25" s="1" customFormat="1" x14ac:dyDescent="0.25">
      <c r="D586" s="142"/>
      <c r="E586" s="175"/>
      <c r="F586" s="142"/>
      <c r="G586" s="142"/>
      <c r="H586" s="160"/>
      <c r="U586" s="142"/>
      <c r="W586" s="142"/>
      <c r="X586" s="142"/>
      <c r="Y586" s="142"/>
    </row>
    <row r="587" spans="4:25" s="1" customFormat="1" x14ac:dyDescent="0.25">
      <c r="D587" s="142"/>
      <c r="E587" s="175"/>
      <c r="F587" s="142"/>
      <c r="G587" s="142"/>
      <c r="H587" s="160"/>
      <c r="U587" s="142"/>
      <c r="W587" s="142"/>
      <c r="X587" s="142"/>
      <c r="Y587" s="142"/>
    </row>
    <row r="588" spans="4:25" s="1" customFormat="1" x14ac:dyDescent="0.25">
      <c r="D588" s="142"/>
      <c r="E588" s="175"/>
      <c r="F588" s="142"/>
      <c r="G588" s="142"/>
      <c r="H588" s="160"/>
      <c r="U588" s="142"/>
      <c r="W588" s="142"/>
      <c r="X588" s="142"/>
      <c r="Y588" s="142"/>
    </row>
    <row r="589" spans="4:25" s="1" customFormat="1" x14ac:dyDescent="0.25">
      <c r="D589" s="142"/>
      <c r="E589" s="175"/>
      <c r="F589" s="142"/>
      <c r="G589" s="142"/>
      <c r="H589" s="160"/>
      <c r="U589" s="142"/>
      <c r="W589" s="142"/>
      <c r="X589" s="142"/>
      <c r="Y589" s="142"/>
    </row>
    <row r="590" spans="4:25" s="1" customFormat="1" x14ac:dyDescent="0.25">
      <c r="D590" s="142"/>
      <c r="E590" s="175"/>
      <c r="F590" s="142"/>
      <c r="G590" s="142"/>
      <c r="H590" s="160"/>
      <c r="U590" s="142"/>
      <c r="W590" s="142"/>
      <c r="X590" s="142"/>
      <c r="Y590" s="142"/>
    </row>
    <row r="591" spans="4:25" s="1" customFormat="1" x14ac:dyDescent="0.25">
      <c r="D591" s="142"/>
      <c r="E591" s="175"/>
      <c r="F591" s="142"/>
      <c r="G591" s="142"/>
      <c r="H591" s="160"/>
      <c r="U591" s="142"/>
      <c r="W591" s="142"/>
      <c r="X591" s="142"/>
      <c r="Y591" s="142"/>
    </row>
    <row r="592" spans="4:25" s="1" customFormat="1" x14ac:dyDescent="0.25">
      <c r="D592" s="142"/>
      <c r="E592" s="175"/>
      <c r="F592" s="142"/>
      <c r="G592" s="142"/>
      <c r="H592" s="160"/>
      <c r="U592" s="142"/>
      <c r="W592" s="142"/>
      <c r="X592" s="142"/>
      <c r="Y592" s="142"/>
    </row>
    <row r="593" spans="4:25" s="1" customFormat="1" x14ac:dyDescent="0.25">
      <c r="D593" s="142"/>
      <c r="E593" s="175"/>
      <c r="F593" s="142"/>
      <c r="G593" s="142"/>
      <c r="H593" s="160"/>
      <c r="U593" s="142"/>
      <c r="W593" s="142"/>
      <c r="X593" s="142"/>
      <c r="Y593" s="142"/>
    </row>
    <row r="594" spans="4:25" s="1" customFormat="1" x14ac:dyDescent="0.25">
      <c r="D594" s="142"/>
      <c r="E594" s="175"/>
      <c r="F594" s="142"/>
      <c r="G594" s="142"/>
      <c r="H594" s="160"/>
      <c r="U594" s="142"/>
      <c r="W594" s="142"/>
      <c r="X594" s="142"/>
      <c r="Y594" s="142"/>
    </row>
    <row r="595" spans="4:25" s="1" customFormat="1" x14ac:dyDescent="0.25">
      <c r="D595" s="142"/>
      <c r="E595" s="175"/>
      <c r="F595" s="142"/>
      <c r="G595" s="142"/>
      <c r="H595" s="160"/>
      <c r="U595" s="142"/>
      <c r="W595" s="142"/>
      <c r="X595" s="142"/>
      <c r="Y595" s="142"/>
    </row>
    <row r="596" spans="4:25" s="1" customFormat="1" x14ac:dyDescent="0.25">
      <c r="D596" s="142"/>
      <c r="E596" s="175"/>
      <c r="F596" s="142"/>
      <c r="G596" s="142"/>
      <c r="H596" s="160"/>
      <c r="U596" s="142"/>
      <c r="W596" s="142"/>
      <c r="X596" s="142"/>
      <c r="Y596" s="142"/>
    </row>
    <row r="597" spans="4:25" s="1" customFormat="1" x14ac:dyDescent="0.25">
      <c r="D597" s="142"/>
      <c r="E597" s="175"/>
      <c r="F597" s="142"/>
      <c r="G597" s="142"/>
      <c r="H597" s="160"/>
      <c r="U597" s="142"/>
      <c r="W597" s="142"/>
      <c r="X597" s="142"/>
      <c r="Y597" s="142"/>
    </row>
    <row r="598" spans="4:25" s="1" customFormat="1" x14ac:dyDescent="0.25">
      <c r="D598" s="142"/>
      <c r="E598" s="175"/>
      <c r="F598" s="142"/>
      <c r="G598" s="142"/>
      <c r="H598" s="160"/>
      <c r="U598" s="142"/>
      <c r="W598" s="142"/>
      <c r="X598" s="142"/>
      <c r="Y598" s="142"/>
    </row>
    <row r="599" spans="4:25" s="1" customFormat="1" x14ac:dyDescent="0.25">
      <c r="D599" s="142"/>
      <c r="E599" s="175"/>
      <c r="F599" s="142"/>
      <c r="G599" s="142"/>
      <c r="H599" s="160"/>
      <c r="U599" s="142"/>
      <c r="W599" s="142"/>
      <c r="X599" s="142"/>
      <c r="Y599" s="142"/>
    </row>
    <row r="600" spans="4:25" s="1" customFormat="1" x14ac:dyDescent="0.25">
      <c r="D600" s="142"/>
      <c r="E600" s="175"/>
      <c r="F600" s="142"/>
      <c r="G600" s="142"/>
      <c r="H600" s="160"/>
      <c r="U600" s="142"/>
      <c r="W600" s="142"/>
      <c r="X600" s="142"/>
      <c r="Y600" s="142"/>
    </row>
    <row r="601" spans="4:25" s="1" customFormat="1" x14ac:dyDescent="0.25">
      <c r="D601" s="142"/>
      <c r="E601" s="175"/>
      <c r="F601" s="142"/>
      <c r="G601" s="142"/>
      <c r="H601" s="160"/>
      <c r="U601" s="142"/>
      <c r="W601" s="142"/>
      <c r="X601" s="142"/>
      <c r="Y601" s="142"/>
    </row>
    <row r="602" spans="4:25" s="1" customFormat="1" x14ac:dyDescent="0.25">
      <c r="D602" s="142"/>
      <c r="E602" s="175"/>
      <c r="F602" s="142"/>
      <c r="G602" s="142"/>
      <c r="H602" s="160"/>
      <c r="U602" s="142"/>
      <c r="W602" s="142"/>
      <c r="X602" s="142"/>
      <c r="Y602" s="142"/>
    </row>
    <row r="603" spans="4:25" s="1" customFormat="1" x14ac:dyDescent="0.25">
      <c r="D603" s="142"/>
      <c r="E603" s="175"/>
      <c r="F603" s="142"/>
      <c r="G603" s="142"/>
      <c r="H603" s="160"/>
      <c r="U603" s="142"/>
      <c r="W603" s="142"/>
      <c r="X603" s="142"/>
      <c r="Y603" s="142"/>
    </row>
    <row r="604" spans="4:25" s="1" customFormat="1" x14ac:dyDescent="0.25">
      <c r="D604" s="142"/>
      <c r="E604" s="175"/>
      <c r="F604" s="142"/>
      <c r="G604" s="142"/>
      <c r="H604" s="160"/>
      <c r="U604" s="142"/>
      <c r="W604" s="142"/>
      <c r="X604" s="142"/>
      <c r="Y604" s="142"/>
    </row>
    <row r="605" spans="4:25" s="1" customFormat="1" x14ac:dyDescent="0.25">
      <c r="D605" s="142"/>
      <c r="E605" s="175"/>
      <c r="F605" s="142"/>
      <c r="G605" s="142"/>
      <c r="H605" s="160"/>
      <c r="U605" s="142"/>
      <c r="W605" s="142"/>
      <c r="X605" s="142"/>
      <c r="Y605" s="142"/>
    </row>
    <row r="606" spans="4:25" s="1" customFormat="1" x14ac:dyDescent="0.25">
      <c r="D606" s="142"/>
      <c r="E606" s="175"/>
      <c r="F606" s="142"/>
      <c r="G606" s="142"/>
      <c r="H606" s="160"/>
      <c r="U606" s="142"/>
      <c r="W606" s="142"/>
      <c r="X606" s="142"/>
      <c r="Y606" s="142"/>
    </row>
    <row r="607" spans="4:25" s="1" customFormat="1" x14ac:dyDescent="0.25">
      <c r="D607" s="142"/>
      <c r="E607" s="175"/>
      <c r="F607" s="142"/>
      <c r="G607" s="142"/>
      <c r="H607" s="160"/>
      <c r="U607" s="142"/>
      <c r="W607" s="142"/>
      <c r="X607" s="142"/>
      <c r="Y607" s="142"/>
    </row>
    <row r="608" spans="4:25" s="1" customFormat="1" x14ac:dyDescent="0.25">
      <c r="D608" s="142"/>
      <c r="E608" s="175"/>
      <c r="F608" s="142"/>
      <c r="G608" s="142"/>
      <c r="H608" s="160"/>
      <c r="U608" s="142"/>
      <c r="W608" s="142"/>
      <c r="X608" s="142"/>
      <c r="Y608" s="142"/>
    </row>
    <row r="609" spans="4:25" s="1" customFormat="1" x14ac:dyDescent="0.25">
      <c r="D609" s="142"/>
      <c r="E609" s="175"/>
      <c r="F609" s="142"/>
      <c r="G609" s="142"/>
      <c r="H609" s="160"/>
      <c r="U609" s="142"/>
      <c r="W609" s="142"/>
      <c r="X609" s="142"/>
      <c r="Y609" s="142"/>
    </row>
    <row r="610" spans="4:25" s="1" customFormat="1" x14ac:dyDescent="0.25">
      <c r="D610" s="142"/>
      <c r="E610" s="175"/>
      <c r="F610" s="142"/>
      <c r="G610" s="142"/>
      <c r="H610" s="160"/>
      <c r="U610" s="142"/>
      <c r="W610" s="142"/>
      <c r="X610" s="142"/>
      <c r="Y610" s="142"/>
    </row>
    <row r="611" spans="4:25" s="1" customFormat="1" x14ac:dyDescent="0.25">
      <c r="D611" s="142"/>
      <c r="E611" s="175"/>
      <c r="F611" s="142"/>
      <c r="G611" s="142"/>
      <c r="H611" s="160"/>
      <c r="U611" s="142"/>
      <c r="W611" s="142"/>
      <c r="X611" s="142"/>
      <c r="Y611" s="142"/>
    </row>
    <row r="612" spans="4:25" s="1" customFormat="1" x14ac:dyDescent="0.25">
      <c r="D612" s="142"/>
      <c r="E612" s="175"/>
      <c r="F612" s="142"/>
      <c r="G612" s="142"/>
      <c r="H612" s="160"/>
      <c r="U612" s="142"/>
      <c r="W612" s="142"/>
      <c r="X612" s="142"/>
      <c r="Y612" s="142"/>
    </row>
    <row r="613" spans="4:25" s="1" customFormat="1" x14ac:dyDescent="0.25">
      <c r="D613" s="142"/>
      <c r="E613" s="175"/>
      <c r="F613" s="142"/>
      <c r="G613" s="142"/>
      <c r="H613" s="160"/>
      <c r="U613" s="142"/>
      <c r="W613" s="142"/>
      <c r="X613" s="142"/>
      <c r="Y613" s="142"/>
    </row>
    <row r="614" spans="4:25" s="1" customFormat="1" x14ac:dyDescent="0.25">
      <c r="D614" s="142"/>
      <c r="E614" s="175"/>
      <c r="F614" s="142"/>
      <c r="G614" s="142"/>
      <c r="H614" s="160"/>
      <c r="U614" s="142"/>
      <c r="W614" s="142"/>
      <c r="X614" s="142"/>
      <c r="Y614" s="142"/>
    </row>
    <row r="615" spans="4:25" s="1" customFormat="1" x14ac:dyDescent="0.25">
      <c r="D615" s="142"/>
      <c r="E615" s="175"/>
      <c r="F615" s="142"/>
      <c r="G615" s="142"/>
      <c r="H615" s="160"/>
      <c r="U615" s="142"/>
      <c r="W615" s="142"/>
      <c r="X615" s="142"/>
      <c r="Y615" s="142"/>
    </row>
    <row r="616" spans="4:25" s="1" customFormat="1" x14ac:dyDescent="0.25">
      <c r="D616" s="142"/>
      <c r="E616" s="175"/>
      <c r="F616" s="142"/>
      <c r="G616" s="142"/>
      <c r="H616" s="160"/>
      <c r="U616" s="142"/>
      <c r="W616" s="142"/>
      <c r="X616" s="142"/>
      <c r="Y616" s="142"/>
    </row>
    <row r="617" spans="4:25" s="1" customFormat="1" x14ac:dyDescent="0.25">
      <c r="D617" s="142"/>
      <c r="E617" s="175"/>
      <c r="F617" s="142"/>
      <c r="G617" s="142"/>
      <c r="H617" s="160"/>
      <c r="U617" s="142"/>
      <c r="W617" s="142"/>
      <c r="X617" s="142"/>
      <c r="Y617" s="142"/>
    </row>
    <row r="618" spans="4:25" s="1" customFormat="1" x14ac:dyDescent="0.25">
      <c r="D618" s="142"/>
      <c r="E618" s="175"/>
      <c r="F618" s="142"/>
      <c r="G618" s="142"/>
      <c r="H618" s="160"/>
      <c r="U618" s="142"/>
      <c r="W618" s="142"/>
      <c r="X618" s="142"/>
      <c r="Y618" s="142"/>
    </row>
    <row r="619" spans="4:25" s="1" customFormat="1" x14ac:dyDescent="0.25">
      <c r="D619" s="142"/>
      <c r="E619" s="175"/>
      <c r="F619" s="142"/>
      <c r="G619" s="142"/>
      <c r="H619" s="160"/>
      <c r="U619" s="142"/>
      <c r="W619" s="142"/>
      <c r="X619" s="142"/>
      <c r="Y619" s="142"/>
    </row>
    <row r="620" spans="4:25" s="1" customFormat="1" x14ac:dyDescent="0.25">
      <c r="D620" s="142"/>
      <c r="E620" s="175"/>
      <c r="F620" s="142"/>
      <c r="G620" s="142"/>
      <c r="H620" s="160"/>
      <c r="U620" s="142"/>
      <c r="W620" s="142"/>
      <c r="X620" s="142"/>
      <c r="Y620" s="142"/>
    </row>
    <row r="621" spans="4:25" s="1" customFormat="1" x14ac:dyDescent="0.25">
      <c r="D621" s="142"/>
      <c r="E621" s="175"/>
      <c r="F621" s="142"/>
      <c r="G621" s="142"/>
      <c r="H621" s="160"/>
      <c r="U621" s="142"/>
      <c r="W621" s="142"/>
      <c r="X621" s="142"/>
      <c r="Y621" s="142"/>
    </row>
    <row r="622" spans="4:25" s="1" customFormat="1" x14ac:dyDescent="0.25">
      <c r="D622" s="142"/>
      <c r="E622" s="175"/>
      <c r="F622" s="142"/>
      <c r="G622" s="142"/>
      <c r="H622" s="160"/>
      <c r="U622" s="142"/>
      <c r="W622" s="142"/>
      <c r="X622" s="142"/>
      <c r="Y622" s="142"/>
    </row>
    <row r="623" spans="4:25" s="1" customFormat="1" x14ac:dyDescent="0.25">
      <c r="D623" s="142"/>
      <c r="E623" s="175"/>
      <c r="F623" s="142"/>
      <c r="G623" s="142"/>
      <c r="H623" s="160"/>
      <c r="U623" s="142"/>
      <c r="W623" s="142"/>
      <c r="X623" s="142"/>
      <c r="Y623" s="142"/>
    </row>
    <row r="624" spans="4:25" s="1" customFormat="1" x14ac:dyDescent="0.25">
      <c r="D624" s="142"/>
      <c r="E624" s="175"/>
      <c r="F624" s="142"/>
      <c r="G624" s="142"/>
      <c r="H624" s="160"/>
      <c r="U624" s="142"/>
      <c r="W624" s="142"/>
      <c r="X624" s="142"/>
      <c r="Y624" s="142"/>
    </row>
    <row r="625" spans="4:25" s="1" customFormat="1" x14ac:dyDescent="0.25">
      <c r="D625" s="142"/>
      <c r="E625" s="175"/>
      <c r="F625" s="142"/>
      <c r="G625" s="142"/>
      <c r="H625" s="160"/>
      <c r="U625" s="142"/>
      <c r="W625" s="142"/>
      <c r="X625" s="142"/>
      <c r="Y625" s="142"/>
    </row>
    <row r="626" spans="4:25" s="1" customFormat="1" x14ac:dyDescent="0.25">
      <c r="D626" s="142"/>
      <c r="E626" s="175"/>
      <c r="F626" s="142"/>
      <c r="G626" s="142"/>
      <c r="H626" s="160"/>
      <c r="U626" s="142"/>
      <c r="W626" s="142"/>
      <c r="X626" s="142"/>
      <c r="Y626" s="142"/>
    </row>
    <row r="627" spans="4:25" s="1" customFormat="1" x14ac:dyDescent="0.25">
      <c r="D627" s="142"/>
      <c r="E627" s="175"/>
      <c r="F627" s="142"/>
      <c r="G627" s="142"/>
      <c r="H627" s="160"/>
      <c r="U627" s="142"/>
      <c r="W627" s="142"/>
      <c r="X627" s="142"/>
      <c r="Y627" s="142"/>
    </row>
    <row r="628" spans="4:25" s="1" customFormat="1" x14ac:dyDescent="0.25">
      <c r="D628" s="142"/>
      <c r="E628" s="175"/>
      <c r="F628" s="142"/>
      <c r="G628" s="142"/>
      <c r="H628" s="160"/>
      <c r="U628" s="142"/>
      <c r="W628" s="142"/>
      <c r="X628" s="142"/>
      <c r="Y628" s="142"/>
    </row>
    <row r="629" spans="4:25" s="1" customFormat="1" x14ac:dyDescent="0.25">
      <c r="D629" s="142"/>
      <c r="E629" s="175"/>
      <c r="F629" s="142"/>
      <c r="G629" s="142"/>
      <c r="H629" s="160"/>
      <c r="U629" s="142"/>
      <c r="W629" s="142"/>
      <c r="X629" s="142"/>
      <c r="Y629" s="142"/>
    </row>
    <row r="630" spans="4:25" s="1" customFormat="1" x14ac:dyDescent="0.25">
      <c r="D630" s="142"/>
      <c r="E630" s="175"/>
      <c r="F630" s="142"/>
      <c r="G630" s="142"/>
      <c r="H630" s="160"/>
      <c r="U630" s="142"/>
      <c r="W630" s="142"/>
      <c r="X630" s="142"/>
      <c r="Y630" s="142"/>
    </row>
    <row r="631" spans="4:25" s="1" customFormat="1" x14ac:dyDescent="0.25">
      <c r="D631" s="142"/>
      <c r="E631" s="175"/>
      <c r="F631" s="142"/>
      <c r="G631" s="142"/>
      <c r="H631" s="160"/>
      <c r="U631" s="142"/>
      <c r="W631" s="142"/>
      <c r="X631" s="142"/>
      <c r="Y631" s="142"/>
    </row>
    <row r="632" spans="4:25" s="1" customFormat="1" x14ac:dyDescent="0.25">
      <c r="D632" s="142"/>
      <c r="E632" s="175"/>
      <c r="F632" s="142"/>
      <c r="G632" s="142"/>
      <c r="H632" s="160"/>
      <c r="U632" s="142"/>
      <c r="W632" s="142"/>
      <c r="X632" s="142"/>
      <c r="Y632" s="142"/>
    </row>
    <row r="633" spans="4:25" s="1" customFormat="1" x14ac:dyDescent="0.25">
      <c r="D633" s="142"/>
      <c r="E633" s="175"/>
      <c r="F633" s="142"/>
      <c r="G633" s="142"/>
      <c r="H633" s="160"/>
      <c r="U633" s="142"/>
      <c r="W633" s="142"/>
      <c r="X633" s="142"/>
      <c r="Y633" s="142"/>
    </row>
    <row r="634" spans="4:25" s="1" customFormat="1" x14ac:dyDescent="0.25">
      <c r="D634" s="142"/>
      <c r="E634" s="175"/>
      <c r="F634" s="142"/>
      <c r="G634" s="142"/>
      <c r="H634" s="160"/>
      <c r="U634" s="142"/>
      <c r="W634" s="142"/>
      <c r="X634" s="142"/>
      <c r="Y634" s="142"/>
    </row>
    <row r="635" spans="4:25" s="1" customFormat="1" x14ac:dyDescent="0.25">
      <c r="D635" s="142"/>
      <c r="E635" s="175"/>
      <c r="F635" s="142"/>
      <c r="G635" s="142"/>
      <c r="H635" s="160"/>
      <c r="U635" s="142"/>
      <c r="W635" s="142"/>
      <c r="X635" s="142"/>
      <c r="Y635" s="142"/>
    </row>
    <row r="636" spans="4:25" s="1" customFormat="1" x14ac:dyDescent="0.25">
      <c r="D636" s="142"/>
      <c r="E636" s="175"/>
      <c r="F636" s="142"/>
      <c r="G636" s="142"/>
      <c r="H636" s="160"/>
      <c r="U636" s="142"/>
      <c r="W636" s="142"/>
      <c r="X636" s="142"/>
      <c r="Y636" s="142"/>
    </row>
    <row r="637" spans="4:25" s="1" customFormat="1" x14ac:dyDescent="0.25">
      <c r="D637" s="142"/>
      <c r="E637" s="175"/>
      <c r="F637" s="142"/>
      <c r="G637" s="142"/>
      <c r="H637" s="160"/>
      <c r="U637" s="142"/>
      <c r="W637" s="142"/>
      <c r="X637" s="142"/>
      <c r="Y637" s="142"/>
    </row>
    <row r="638" spans="4:25" s="1" customFormat="1" x14ac:dyDescent="0.25">
      <c r="D638" s="142"/>
      <c r="E638" s="175"/>
      <c r="F638" s="142"/>
      <c r="G638" s="142"/>
      <c r="H638" s="160"/>
      <c r="U638" s="142"/>
      <c r="W638" s="142"/>
      <c r="X638" s="142"/>
      <c r="Y638" s="142"/>
    </row>
    <row r="639" spans="4:25" s="1" customFormat="1" x14ac:dyDescent="0.25">
      <c r="D639" s="142"/>
      <c r="E639" s="175"/>
      <c r="F639" s="142"/>
      <c r="G639" s="142"/>
      <c r="H639" s="160"/>
      <c r="U639" s="142"/>
      <c r="W639" s="142"/>
      <c r="X639" s="142"/>
      <c r="Y639" s="142"/>
    </row>
    <row r="640" spans="4:25" s="1" customFormat="1" x14ac:dyDescent="0.25">
      <c r="D640" s="142"/>
      <c r="E640" s="175"/>
      <c r="F640" s="142"/>
      <c r="G640" s="142"/>
      <c r="H640" s="160"/>
      <c r="U640" s="142"/>
      <c r="W640" s="142"/>
      <c r="X640" s="142"/>
      <c r="Y640" s="142"/>
    </row>
    <row r="641" spans="4:25" s="1" customFormat="1" x14ac:dyDescent="0.25">
      <c r="D641" s="142"/>
      <c r="E641" s="175"/>
      <c r="F641" s="142"/>
      <c r="G641" s="142"/>
      <c r="H641" s="160"/>
      <c r="U641" s="142"/>
      <c r="W641" s="142"/>
      <c r="X641" s="142"/>
      <c r="Y641" s="142"/>
    </row>
    <row r="642" spans="4:25" s="1" customFormat="1" x14ac:dyDescent="0.25">
      <c r="D642" s="142"/>
      <c r="E642" s="175"/>
      <c r="F642" s="142"/>
      <c r="G642" s="142"/>
      <c r="H642" s="160"/>
      <c r="U642" s="142"/>
      <c r="W642" s="142"/>
      <c r="X642" s="142"/>
      <c r="Y642" s="142"/>
    </row>
    <row r="643" spans="4:25" s="1" customFormat="1" x14ac:dyDescent="0.25">
      <c r="D643" s="142"/>
      <c r="E643" s="175"/>
      <c r="F643" s="142"/>
      <c r="G643" s="142"/>
      <c r="H643" s="160"/>
      <c r="U643" s="142"/>
      <c r="W643" s="142"/>
      <c r="X643" s="142"/>
      <c r="Y643" s="142"/>
    </row>
    <row r="644" spans="4:25" s="1" customFormat="1" x14ac:dyDescent="0.25">
      <c r="D644" s="142"/>
      <c r="E644" s="175"/>
      <c r="F644" s="142"/>
      <c r="G644" s="142"/>
      <c r="H644" s="160"/>
      <c r="U644" s="142"/>
      <c r="W644" s="142"/>
      <c r="X644" s="142"/>
      <c r="Y644" s="142"/>
    </row>
    <row r="645" spans="4:25" s="1" customFormat="1" x14ac:dyDescent="0.25">
      <c r="D645" s="142"/>
      <c r="E645" s="175"/>
      <c r="F645" s="142"/>
      <c r="G645" s="142"/>
      <c r="H645" s="160"/>
      <c r="U645" s="142"/>
      <c r="W645" s="142"/>
      <c r="X645" s="142"/>
      <c r="Y645" s="142"/>
    </row>
    <row r="646" spans="4:25" s="1" customFormat="1" x14ac:dyDescent="0.25">
      <c r="D646" s="142"/>
      <c r="E646" s="175"/>
      <c r="F646" s="142"/>
      <c r="G646" s="142"/>
      <c r="H646" s="160"/>
      <c r="U646" s="142"/>
      <c r="W646" s="142"/>
      <c r="X646" s="142"/>
      <c r="Y646" s="142"/>
    </row>
    <row r="647" spans="4:25" s="1" customFormat="1" x14ac:dyDescent="0.25">
      <c r="D647" s="142"/>
      <c r="E647" s="175"/>
      <c r="F647" s="142"/>
      <c r="G647" s="142"/>
      <c r="H647" s="160"/>
      <c r="U647" s="142"/>
      <c r="W647" s="142"/>
      <c r="X647" s="142"/>
      <c r="Y647" s="142"/>
    </row>
    <row r="648" spans="4:25" s="1" customFormat="1" x14ac:dyDescent="0.25">
      <c r="D648" s="142"/>
      <c r="E648" s="175"/>
      <c r="F648" s="142"/>
      <c r="G648" s="142"/>
      <c r="H648" s="160"/>
      <c r="U648" s="142"/>
      <c r="W648" s="142"/>
      <c r="X648" s="142"/>
      <c r="Y648" s="142"/>
    </row>
    <row r="649" spans="4:25" s="1" customFormat="1" x14ac:dyDescent="0.25">
      <c r="D649" s="142"/>
      <c r="E649" s="175"/>
      <c r="F649" s="142"/>
      <c r="G649" s="142"/>
      <c r="H649" s="160"/>
      <c r="U649" s="142"/>
      <c r="W649" s="142"/>
      <c r="X649" s="142"/>
      <c r="Y649" s="142"/>
    </row>
    <row r="650" spans="4:25" s="1" customFormat="1" x14ac:dyDescent="0.25">
      <c r="D650" s="142"/>
      <c r="E650" s="175"/>
      <c r="F650" s="142"/>
      <c r="G650" s="142"/>
      <c r="H650" s="160"/>
      <c r="U650" s="142"/>
      <c r="W650" s="142"/>
      <c r="X650" s="142"/>
      <c r="Y650" s="142"/>
    </row>
    <row r="651" spans="4:25" s="1" customFormat="1" x14ac:dyDescent="0.25">
      <c r="D651" s="142"/>
      <c r="E651" s="175"/>
      <c r="F651" s="142"/>
      <c r="G651" s="142"/>
      <c r="H651" s="160"/>
      <c r="U651" s="142"/>
      <c r="W651" s="142"/>
      <c r="X651" s="142"/>
      <c r="Y651" s="142"/>
    </row>
    <row r="652" spans="4:25" s="1" customFormat="1" x14ac:dyDescent="0.25">
      <c r="D652" s="142"/>
      <c r="E652" s="175"/>
      <c r="F652" s="142"/>
      <c r="G652" s="142"/>
      <c r="H652" s="160"/>
      <c r="U652" s="142"/>
      <c r="W652" s="142"/>
      <c r="X652" s="142"/>
      <c r="Y652" s="142"/>
    </row>
    <row r="653" spans="4:25" s="1" customFormat="1" x14ac:dyDescent="0.25">
      <c r="D653" s="142"/>
      <c r="E653" s="175"/>
      <c r="F653" s="142"/>
      <c r="G653" s="142"/>
      <c r="H653" s="160"/>
      <c r="U653" s="142"/>
      <c r="W653" s="142"/>
      <c r="X653" s="142"/>
      <c r="Y653" s="142"/>
    </row>
    <row r="654" spans="4:25" s="1" customFormat="1" x14ac:dyDescent="0.25">
      <c r="D654" s="142"/>
      <c r="E654" s="175"/>
      <c r="F654" s="142"/>
      <c r="G654" s="142"/>
      <c r="H654" s="160"/>
      <c r="U654" s="142"/>
      <c r="W654" s="142"/>
      <c r="X654" s="142"/>
      <c r="Y654" s="142"/>
    </row>
    <row r="655" spans="4:25" s="1" customFormat="1" x14ac:dyDescent="0.25">
      <c r="D655" s="142"/>
      <c r="E655" s="175"/>
      <c r="F655" s="142"/>
      <c r="G655" s="142"/>
      <c r="H655" s="160"/>
      <c r="U655" s="142"/>
      <c r="W655" s="142"/>
      <c r="X655" s="142"/>
      <c r="Y655" s="142"/>
    </row>
    <row r="656" spans="4:25" s="1" customFormat="1" x14ac:dyDescent="0.25">
      <c r="D656" s="142"/>
      <c r="E656" s="175"/>
      <c r="F656" s="142"/>
      <c r="G656" s="142"/>
      <c r="H656" s="160"/>
      <c r="U656" s="142"/>
      <c r="W656" s="142"/>
      <c r="X656" s="142"/>
      <c r="Y656" s="142"/>
    </row>
    <row r="657" spans="4:25" s="1" customFormat="1" x14ac:dyDescent="0.25">
      <c r="D657" s="142"/>
      <c r="E657" s="175"/>
      <c r="F657" s="142"/>
      <c r="G657" s="142"/>
      <c r="H657" s="160"/>
      <c r="U657" s="142"/>
      <c r="W657" s="142"/>
      <c r="X657" s="142"/>
      <c r="Y657" s="142"/>
    </row>
    <row r="658" spans="4:25" s="1" customFormat="1" x14ac:dyDescent="0.25">
      <c r="D658" s="142"/>
      <c r="E658" s="175"/>
      <c r="F658" s="142"/>
      <c r="G658" s="142"/>
      <c r="H658" s="160"/>
      <c r="U658" s="142"/>
      <c r="W658" s="142"/>
      <c r="X658" s="142"/>
      <c r="Y658" s="142"/>
    </row>
    <row r="659" spans="4:25" s="1" customFormat="1" x14ac:dyDescent="0.25">
      <c r="D659" s="142"/>
      <c r="E659" s="175"/>
      <c r="F659" s="142"/>
      <c r="G659" s="142"/>
      <c r="H659" s="160"/>
      <c r="U659" s="142"/>
      <c r="W659" s="142"/>
      <c r="X659" s="142"/>
      <c r="Y659" s="142"/>
    </row>
    <row r="660" spans="4:25" s="1" customFormat="1" x14ac:dyDescent="0.25">
      <c r="D660" s="142"/>
      <c r="E660" s="175"/>
      <c r="F660" s="142"/>
      <c r="G660" s="142"/>
      <c r="H660" s="160"/>
      <c r="U660" s="142"/>
      <c r="W660" s="142"/>
      <c r="X660" s="142"/>
      <c r="Y660" s="142"/>
    </row>
    <row r="661" spans="4:25" s="1" customFormat="1" x14ac:dyDescent="0.25">
      <c r="D661" s="142"/>
      <c r="E661" s="175"/>
      <c r="F661" s="142"/>
      <c r="G661" s="142"/>
      <c r="H661" s="160"/>
      <c r="U661" s="142"/>
      <c r="W661" s="142"/>
      <c r="X661" s="142"/>
      <c r="Y661" s="142"/>
    </row>
    <row r="662" spans="4:25" s="1" customFormat="1" x14ac:dyDescent="0.25">
      <c r="D662" s="142"/>
      <c r="E662" s="175"/>
      <c r="F662" s="142"/>
      <c r="G662" s="142"/>
      <c r="H662" s="160"/>
      <c r="U662" s="142"/>
      <c r="W662" s="142"/>
      <c r="X662" s="142"/>
      <c r="Y662" s="142"/>
    </row>
    <row r="663" spans="4:25" s="1" customFormat="1" x14ac:dyDescent="0.25">
      <c r="D663" s="142"/>
      <c r="E663" s="175"/>
      <c r="F663" s="142"/>
      <c r="G663" s="142"/>
      <c r="H663" s="160"/>
      <c r="U663" s="142"/>
      <c r="W663" s="142"/>
      <c r="X663" s="142"/>
      <c r="Y663" s="142"/>
    </row>
    <row r="664" spans="4:25" s="1" customFormat="1" x14ac:dyDescent="0.25">
      <c r="D664" s="142"/>
      <c r="E664" s="175"/>
      <c r="F664" s="142"/>
      <c r="G664" s="142"/>
      <c r="H664" s="160"/>
      <c r="U664" s="142"/>
      <c r="W664" s="142"/>
      <c r="X664" s="142"/>
      <c r="Y664" s="142"/>
    </row>
    <row r="665" spans="4:25" s="1" customFormat="1" x14ac:dyDescent="0.25">
      <c r="D665" s="142"/>
      <c r="E665" s="175"/>
      <c r="F665" s="142"/>
      <c r="G665" s="142"/>
      <c r="H665" s="160"/>
      <c r="U665" s="142"/>
      <c r="W665" s="142"/>
      <c r="X665" s="142"/>
      <c r="Y665" s="142"/>
    </row>
    <row r="666" spans="4:25" s="1" customFormat="1" x14ac:dyDescent="0.25">
      <c r="D666" s="142"/>
      <c r="E666" s="175"/>
      <c r="F666" s="142"/>
      <c r="G666" s="142"/>
      <c r="H666" s="160"/>
      <c r="U666" s="142"/>
      <c r="W666" s="142"/>
      <c r="X666" s="142"/>
      <c r="Y666" s="142"/>
    </row>
    <row r="667" spans="4:25" s="1" customFormat="1" x14ac:dyDescent="0.25">
      <c r="D667" s="142"/>
      <c r="E667" s="175"/>
      <c r="F667" s="142"/>
      <c r="G667" s="142"/>
      <c r="H667" s="160"/>
      <c r="U667" s="142"/>
      <c r="W667" s="142"/>
      <c r="X667" s="142"/>
      <c r="Y667" s="142"/>
    </row>
    <row r="668" spans="4:25" s="1" customFormat="1" x14ac:dyDescent="0.25">
      <c r="D668" s="142"/>
      <c r="E668" s="175"/>
      <c r="F668" s="142"/>
      <c r="G668" s="142"/>
      <c r="H668" s="160"/>
      <c r="U668" s="142"/>
      <c r="W668" s="142"/>
      <c r="X668" s="142"/>
      <c r="Y668" s="142"/>
    </row>
    <row r="669" spans="4:25" s="1" customFormat="1" x14ac:dyDescent="0.25">
      <c r="D669" s="142"/>
      <c r="E669" s="175"/>
      <c r="F669" s="142"/>
      <c r="G669" s="142"/>
      <c r="H669" s="160"/>
      <c r="U669" s="142"/>
      <c r="W669" s="142"/>
      <c r="X669" s="142"/>
      <c r="Y669" s="142"/>
    </row>
    <row r="670" spans="4:25" s="1" customFormat="1" x14ac:dyDescent="0.25">
      <c r="D670" s="142"/>
      <c r="E670" s="175"/>
      <c r="F670" s="142"/>
      <c r="G670" s="142"/>
      <c r="H670" s="160"/>
      <c r="U670" s="142"/>
      <c r="W670" s="142"/>
      <c r="X670" s="142"/>
      <c r="Y670" s="142"/>
    </row>
    <row r="671" spans="4:25" s="1" customFormat="1" x14ac:dyDescent="0.25">
      <c r="D671" s="142"/>
      <c r="E671" s="175"/>
      <c r="F671" s="142"/>
      <c r="G671" s="142"/>
      <c r="H671" s="160"/>
      <c r="U671" s="142"/>
      <c r="W671" s="142"/>
      <c r="X671" s="142"/>
      <c r="Y671" s="142"/>
    </row>
    <row r="672" spans="4:25" s="1" customFormat="1" x14ac:dyDescent="0.25">
      <c r="D672" s="142"/>
      <c r="E672" s="175"/>
      <c r="F672" s="142"/>
      <c r="G672" s="142"/>
      <c r="H672" s="160"/>
      <c r="U672" s="142"/>
      <c r="W672" s="142"/>
      <c r="X672" s="142"/>
      <c r="Y672" s="142"/>
    </row>
    <row r="673" spans="4:25" s="1" customFormat="1" x14ac:dyDescent="0.25">
      <c r="D673" s="142"/>
      <c r="E673" s="175"/>
      <c r="F673" s="142"/>
      <c r="G673" s="142"/>
      <c r="H673" s="160"/>
      <c r="U673" s="142"/>
      <c r="W673" s="142"/>
      <c r="X673" s="142"/>
      <c r="Y673" s="142"/>
    </row>
    <row r="674" spans="4:25" s="1" customFormat="1" x14ac:dyDescent="0.25">
      <c r="D674" s="142"/>
      <c r="E674" s="175"/>
      <c r="F674" s="142"/>
      <c r="G674" s="142"/>
      <c r="H674" s="160"/>
      <c r="U674" s="142"/>
      <c r="W674" s="142"/>
      <c r="X674" s="142"/>
      <c r="Y674" s="142"/>
    </row>
    <row r="675" spans="4:25" s="1" customFormat="1" x14ac:dyDescent="0.25">
      <c r="D675" s="142"/>
      <c r="E675" s="175"/>
      <c r="F675" s="142"/>
      <c r="G675" s="142"/>
      <c r="H675" s="160"/>
      <c r="U675" s="142"/>
      <c r="W675" s="142"/>
      <c r="X675" s="142"/>
      <c r="Y675" s="142"/>
    </row>
    <row r="676" spans="4:25" s="1" customFormat="1" x14ac:dyDescent="0.25">
      <c r="D676" s="142"/>
      <c r="E676" s="175"/>
      <c r="F676" s="142"/>
      <c r="G676" s="142"/>
      <c r="H676" s="160"/>
      <c r="U676" s="142"/>
      <c r="W676" s="142"/>
      <c r="X676" s="142"/>
      <c r="Y676" s="142"/>
    </row>
    <row r="677" spans="4:25" s="1" customFormat="1" x14ac:dyDescent="0.25">
      <c r="D677" s="142"/>
      <c r="E677" s="175"/>
      <c r="F677" s="142"/>
      <c r="G677" s="142"/>
      <c r="H677" s="160"/>
      <c r="U677" s="142"/>
      <c r="W677" s="142"/>
      <c r="X677" s="142"/>
      <c r="Y677" s="142"/>
    </row>
    <row r="678" spans="4:25" s="1" customFormat="1" x14ac:dyDescent="0.25">
      <c r="D678" s="142"/>
      <c r="E678" s="175"/>
      <c r="F678" s="142"/>
      <c r="G678" s="142"/>
      <c r="H678" s="160"/>
      <c r="U678" s="142"/>
      <c r="W678" s="142"/>
      <c r="X678" s="142"/>
      <c r="Y678" s="142"/>
    </row>
    <row r="679" spans="4:25" s="1" customFormat="1" x14ac:dyDescent="0.25">
      <c r="D679" s="142"/>
      <c r="E679" s="175"/>
      <c r="F679" s="142"/>
      <c r="G679" s="142"/>
      <c r="H679" s="160"/>
      <c r="U679" s="142"/>
      <c r="W679" s="142"/>
      <c r="X679" s="142"/>
      <c r="Y679" s="142"/>
    </row>
    <row r="680" spans="4:25" s="1" customFormat="1" x14ac:dyDescent="0.25">
      <c r="D680" s="142"/>
      <c r="E680" s="175"/>
      <c r="F680" s="142"/>
      <c r="G680" s="142"/>
      <c r="H680" s="160"/>
      <c r="U680" s="142"/>
      <c r="W680" s="142"/>
      <c r="X680" s="142"/>
      <c r="Y680" s="142"/>
    </row>
    <row r="681" spans="4:25" s="1" customFormat="1" x14ac:dyDescent="0.25">
      <c r="D681" s="142"/>
      <c r="E681" s="175"/>
      <c r="F681" s="142"/>
      <c r="G681" s="142"/>
      <c r="H681" s="160"/>
      <c r="U681" s="142"/>
      <c r="W681" s="142"/>
      <c r="X681" s="142"/>
      <c r="Y681" s="142"/>
    </row>
    <row r="682" spans="4:25" s="1" customFormat="1" x14ac:dyDescent="0.25">
      <c r="D682" s="142"/>
      <c r="E682" s="175"/>
      <c r="F682" s="142"/>
      <c r="G682" s="142"/>
      <c r="H682" s="160"/>
      <c r="U682" s="142"/>
      <c r="W682" s="142"/>
      <c r="X682" s="142"/>
      <c r="Y682" s="142"/>
    </row>
    <row r="683" spans="4:25" s="1" customFormat="1" x14ac:dyDescent="0.25">
      <c r="D683" s="142"/>
      <c r="E683" s="175"/>
      <c r="F683" s="142"/>
      <c r="G683" s="142"/>
      <c r="H683" s="160"/>
      <c r="U683" s="142"/>
      <c r="W683" s="142"/>
      <c r="X683" s="142"/>
      <c r="Y683" s="142"/>
    </row>
    <row r="684" spans="4:25" s="1" customFormat="1" x14ac:dyDescent="0.25">
      <c r="D684" s="142"/>
      <c r="E684" s="175"/>
      <c r="F684" s="142"/>
      <c r="G684" s="142"/>
      <c r="H684" s="160"/>
      <c r="U684" s="142"/>
      <c r="W684" s="142"/>
      <c r="X684" s="142"/>
      <c r="Y684" s="142"/>
    </row>
    <row r="685" spans="4:25" s="1" customFormat="1" x14ac:dyDescent="0.25">
      <c r="D685" s="142"/>
      <c r="E685" s="175"/>
      <c r="F685" s="142"/>
      <c r="G685" s="142"/>
      <c r="H685" s="160"/>
      <c r="U685" s="142"/>
      <c r="W685" s="142"/>
      <c r="X685" s="142"/>
      <c r="Y685" s="142"/>
    </row>
    <row r="686" spans="4:25" s="1" customFormat="1" x14ac:dyDescent="0.25">
      <c r="D686" s="142"/>
      <c r="E686" s="175"/>
      <c r="F686" s="142"/>
      <c r="G686" s="142"/>
      <c r="H686" s="160"/>
      <c r="U686" s="142"/>
      <c r="W686" s="142"/>
      <c r="X686" s="142"/>
      <c r="Y686" s="142"/>
    </row>
    <row r="687" spans="4:25" s="1" customFormat="1" x14ac:dyDescent="0.25">
      <c r="D687" s="142"/>
      <c r="E687" s="175"/>
      <c r="F687" s="142"/>
      <c r="G687" s="142"/>
      <c r="H687" s="160"/>
      <c r="U687" s="142"/>
      <c r="W687" s="142"/>
      <c r="X687" s="142"/>
      <c r="Y687" s="142"/>
    </row>
    <row r="688" spans="4:25" s="1" customFormat="1" x14ac:dyDescent="0.25">
      <c r="D688" s="142"/>
      <c r="E688" s="175"/>
      <c r="F688" s="142"/>
      <c r="G688" s="142"/>
      <c r="H688" s="160"/>
      <c r="U688" s="142"/>
      <c r="W688" s="142"/>
      <c r="X688" s="142"/>
      <c r="Y688" s="142"/>
    </row>
    <row r="689" spans="4:25" s="1" customFormat="1" x14ac:dyDescent="0.25">
      <c r="D689" s="142"/>
      <c r="E689" s="175"/>
      <c r="F689" s="142"/>
      <c r="G689" s="142"/>
      <c r="H689" s="160"/>
      <c r="U689" s="142"/>
      <c r="W689" s="142"/>
      <c r="X689" s="142"/>
      <c r="Y689" s="142"/>
    </row>
    <row r="690" spans="4:25" s="1" customFormat="1" x14ac:dyDescent="0.25">
      <c r="D690" s="142"/>
      <c r="E690" s="175"/>
      <c r="F690" s="142"/>
      <c r="G690" s="142"/>
      <c r="H690" s="160"/>
      <c r="U690" s="142"/>
      <c r="W690" s="142"/>
      <c r="X690" s="142"/>
      <c r="Y690" s="142"/>
    </row>
    <row r="691" spans="4:25" s="1" customFormat="1" x14ac:dyDescent="0.25">
      <c r="D691" s="142"/>
      <c r="E691" s="175"/>
      <c r="F691" s="142"/>
      <c r="G691" s="142"/>
      <c r="H691" s="160"/>
      <c r="U691" s="142"/>
      <c r="W691" s="142"/>
      <c r="X691" s="142"/>
      <c r="Y691" s="142"/>
    </row>
    <row r="692" spans="4:25" s="1" customFormat="1" x14ac:dyDescent="0.25">
      <c r="D692" s="142"/>
      <c r="E692" s="175"/>
      <c r="F692" s="142"/>
      <c r="G692" s="142"/>
      <c r="H692" s="160"/>
      <c r="U692" s="142"/>
      <c r="W692" s="142"/>
      <c r="X692" s="142"/>
      <c r="Y692" s="142"/>
    </row>
    <row r="693" spans="4:25" s="1" customFormat="1" x14ac:dyDescent="0.25">
      <c r="D693" s="142"/>
      <c r="E693" s="175"/>
      <c r="F693" s="142"/>
      <c r="G693" s="142"/>
      <c r="H693" s="160"/>
      <c r="U693" s="142"/>
      <c r="W693" s="142"/>
      <c r="X693" s="142"/>
      <c r="Y693" s="142"/>
    </row>
    <row r="694" spans="4:25" s="1" customFormat="1" x14ac:dyDescent="0.25">
      <c r="D694" s="142"/>
      <c r="E694" s="175"/>
      <c r="F694" s="142"/>
      <c r="G694" s="142"/>
      <c r="H694" s="160"/>
      <c r="U694" s="142"/>
      <c r="W694" s="142"/>
      <c r="X694" s="142"/>
      <c r="Y694" s="142"/>
    </row>
    <row r="695" spans="4:25" s="1" customFormat="1" x14ac:dyDescent="0.25">
      <c r="D695" s="142"/>
      <c r="E695" s="175"/>
      <c r="F695" s="142"/>
      <c r="G695" s="142"/>
      <c r="H695" s="160"/>
      <c r="U695" s="142"/>
      <c r="W695" s="142"/>
      <c r="X695" s="142"/>
      <c r="Y695" s="142"/>
    </row>
    <row r="696" spans="4:25" s="1" customFormat="1" x14ac:dyDescent="0.25">
      <c r="D696" s="142"/>
      <c r="E696" s="175"/>
      <c r="F696" s="142"/>
      <c r="G696" s="142"/>
      <c r="H696" s="160"/>
      <c r="U696" s="142"/>
      <c r="W696" s="142"/>
      <c r="X696" s="142"/>
      <c r="Y696" s="142"/>
    </row>
    <row r="697" spans="4:25" s="1" customFormat="1" x14ac:dyDescent="0.25">
      <c r="D697" s="142"/>
      <c r="E697" s="175"/>
      <c r="F697" s="142"/>
      <c r="G697" s="142"/>
      <c r="H697" s="160"/>
      <c r="U697" s="142"/>
      <c r="W697" s="142"/>
      <c r="X697" s="142"/>
      <c r="Y697" s="142"/>
    </row>
    <row r="698" spans="4:25" s="1" customFormat="1" x14ac:dyDescent="0.25">
      <c r="D698" s="142"/>
      <c r="E698" s="175"/>
      <c r="F698" s="142"/>
      <c r="G698" s="142"/>
      <c r="H698" s="160"/>
      <c r="U698" s="142"/>
      <c r="W698" s="142"/>
      <c r="X698" s="142"/>
      <c r="Y698" s="142"/>
    </row>
    <row r="699" spans="4:25" s="1" customFormat="1" x14ac:dyDescent="0.25">
      <c r="D699" s="142"/>
      <c r="E699" s="175"/>
      <c r="F699" s="142"/>
      <c r="G699" s="142"/>
      <c r="H699" s="160"/>
      <c r="U699" s="142"/>
      <c r="W699" s="142"/>
      <c r="X699" s="142"/>
      <c r="Y699" s="142"/>
    </row>
    <row r="700" spans="4:25" s="1" customFormat="1" x14ac:dyDescent="0.25">
      <c r="D700" s="142"/>
      <c r="E700" s="175"/>
      <c r="F700" s="142"/>
      <c r="G700" s="142"/>
      <c r="H700" s="160"/>
      <c r="U700" s="142"/>
      <c r="W700" s="142"/>
      <c r="X700" s="142"/>
      <c r="Y700" s="142"/>
    </row>
    <row r="701" spans="4:25" s="1" customFormat="1" x14ac:dyDescent="0.25">
      <c r="D701" s="142"/>
      <c r="E701" s="175"/>
      <c r="F701" s="142"/>
      <c r="G701" s="142"/>
      <c r="H701" s="160"/>
      <c r="U701" s="142"/>
      <c r="W701" s="142"/>
      <c r="X701" s="142"/>
      <c r="Y701" s="142"/>
    </row>
    <row r="702" spans="4:25" s="1" customFormat="1" x14ac:dyDescent="0.25">
      <c r="D702" s="142"/>
      <c r="E702" s="175"/>
      <c r="F702" s="142"/>
      <c r="G702" s="142"/>
      <c r="H702" s="160"/>
      <c r="U702" s="142"/>
      <c r="W702" s="142"/>
      <c r="X702" s="142"/>
      <c r="Y702" s="142"/>
    </row>
    <row r="703" spans="4:25" s="1" customFormat="1" x14ac:dyDescent="0.25">
      <c r="D703" s="142"/>
      <c r="E703" s="175"/>
      <c r="F703" s="142"/>
      <c r="G703" s="142"/>
      <c r="H703" s="160"/>
      <c r="U703" s="142"/>
      <c r="W703" s="142"/>
      <c r="X703" s="142"/>
      <c r="Y703" s="142"/>
    </row>
    <row r="704" spans="4:25" s="1" customFormat="1" x14ac:dyDescent="0.25">
      <c r="D704" s="142"/>
      <c r="E704" s="175"/>
      <c r="F704" s="142"/>
      <c r="G704" s="142"/>
      <c r="H704" s="160"/>
      <c r="U704" s="142"/>
      <c r="W704" s="142"/>
      <c r="X704" s="142"/>
      <c r="Y704" s="142"/>
    </row>
    <row r="705" spans="4:25" s="1" customFormat="1" x14ac:dyDescent="0.25">
      <c r="D705" s="142"/>
      <c r="E705" s="175"/>
      <c r="F705" s="142"/>
      <c r="G705" s="142"/>
      <c r="H705" s="160"/>
      <c r="U705" s="142"/>
      <c r="W705" s="142"/>
      <c r="X705" s="142"/>
      <c r="Y705" s="142"/>
    </row>
    <row r="706" spans="4:25" s="1" customFormat="1" x14ac:dyDescent="0.25">
      <c r="D706" s="142"/>
      <c r="E706" s="175"/>
      <c r="F706" s="142"/>
      <c r="G706" s="142"/>
      <c r="H706" s="160"/>
      <c r="U706" s="142"/>
      <c r="W706" s="142"/>
      <c r="X706" s="142"/>
      <c r="Y706" s="142"/>
    </row>
    <row r="707" spans="4:25" s="1" customFormat="1" x14ac:dyDescent="0.25">
      <c r="D707" s="142"/>
      <c r="E707" s="175"/>
      <c r="F707" s="142"/>
      <c r="G707" s="142"/>
      <c r="H707" s="160"/>
      <c r="U707" s="142"/>
      <c r="W707" s="142"/>
      <c r="X707" s="142"/>
      <c r="Y707" s="142"/>
    </row>
    <row r="708" spans="4:25" s="1" customFormat="1" x14ac:dyDescent="0.25">
      <c r="D708" s="142"/>
      <c r="E708" s="175"/>
      <c r="F708" s="142"/>
      <c r="G708" s="142"/>
      <c r="H708" s="160"/>
      <c r="U708" s="142"/>
      <c r="W708" s="142"/>
      <c r="X708" s="142"/>
      <c r="Y708" s="142"/>
    </row>
    <row r="709" spans="4:25" s="1" customFormat="1" x14ac:dyDescent="0.25">
      <c r="D709" s="142"/>
      <c r="E709" s="175"/>
      <c r="F709" s="142"/>
      <c r="G709" s="142"/>
      <c r="H709" s="160"/>
      <c r="U709" s="142"/>
      <c r="W709" s="142"/>
      <c r="X709" s="142"/>
      <c r="Y709" s="142"/>
    </row>
    <row r="710" spans="4:25" s="1" customFormat="1" x14ac:dyDescent="0.25">
      <c r="D710" s="142"/>
      <c r="E710" s="175"/>
      <c r="F710" s="142"/>
      <c r="G710" s="142"/>
      <c r="H710" s="160"/>
      <c r="U710" s="142"/>
      <c r="W710" s="142"/>
      <c r="X710" s="142"/>
      <c r="Y710" s="142"/>
    </row>
    <row r="711" spans="4:25" s="1" customFormat="1" x14ac:dyDescent="0.25">
      <c r="D711" s="142"/>
      <c r="E711" s="175"/>
      <c r="F711" s="142"/>
      <c r="G711" s="142"/>
      <c r="H711" s="160"/>
      <c r="U711" s="142"/>
      <c r="W711" s="142"/>
      <c r="X711" s="142"/>
      <c r="Y711" s="142"/>
    </row>
    <row r="712" spans="4:25" s="1" customFormat="1" x14ac:dyDescent="0.25">
      <c r="D712" s="142"/>
      <c r="E712" s="175"/>
      <c r="F712" s="142"/>
      <c r="G712" s="142"/>
      <c r="H712" s="160"/>
      <c r="U712" s="142"/>
      <c r="W712" s="142"/>
      <c r="X712" s="142"/>
      <c r="Y712" s="142"/>
    </row>
    <row r="713" spans="4:25" s="1" customFormat="1" x14ac:dyDescent="0.25">
      <c r="D713" s="142"/>
      <c r="E713" s="175"/>
      <c r="F713" s="142"/>
      <c r="G713" s="142"/>
      <c r="H713" s="160"/>
      <c r="U713" s="142"/>
      <c r="W713" s="142"/>
      <c r="X713" s="142"/>
      <c r="Y713" s="142"/>
    </row>
    <row r="714" spans="4:25" s="1" customFormat="1" x14ac:dyDescent="0.25">
      <c r="D714" s="142"/>
      <c r="E714" s="175"/>
      <c r="F714" s="142"/>
      <c r="G714" s="142"/>
      <c r="H714" s="160"/>
      <c r="U714" s="142"/>
      <c r="W714" s="142"/>
      <c r="X714" s="142"/>
      <c r="Y714" s="142"/>
    </row>
    <row r="715" spans="4:25" s="1" customFormat="1" x14ac:dyDescent="0.25">
      <c r="D715" s="142"/>
      <c r="E715" s="175"/>
      <c r="F715" s="142"/>
      <c r="G715" s="142"/>
      <c r="H715" s="160"/>
      <c r="U715" s="142"/>
      <c r="W715" s="142"/>
      <c r="X715" s="142"/>
      <c r="Y715" s="142"/>
    </row>
    <row r="716" spans="4:25" s="1" customFormat="1" x14ac:dyDescent="0.25">
      <c r="D716" s="142"/>
      <c r="E716" s="175"/>
      <c r="F716" s="142"/>
      <c r="G716" s="142"/>
      <c r="H716" s="160"/>
      <c r="U716" s="142"/>
      <c r="W716" s="142"/>
      <c r="X716" s="142"/>
      <c r="Y716" s="142"/>
    </row>
    <row r="717" spans="4:25" s="1" customFormat="1" x14ac:dyDescent="0.25">
      <c r="D717" s="142"/>
      <c r="E717" s="175"/>
      <c r="F717" s="142"/>
      <c r="G717" s="142"/>
      <c r="H717" s="160"/>
      <c r="U717" s="142"/>
      <c r="W717" s="142"/>
      <c r="X717" s="142"/>
      <c r="Y717" s="142"/>
    </row>
    <row r="718" spans="4:25" s="1" customFormat="1" x14ac:dyDescent="0.25">
      <c r="D718" s="142"/>
      <c r="E718" s="175"/>
      <c r="F718" s="142"/>
      <c r="G718" s="142"/>
      <c r="H718" s="160"/>
      <c r="U718" s="142"/>
      <c r="W718" s="142"/>
      <c r="X718" s="142"/>
      <c r="Y718" s="142"/>
    </row>
    <row r="719" spans="4:25" s="1" customFormat="1" x14ac:dyDescent="0.25">
      <c r="D719" s="142"/>
      <c r="E719" s="175"/>
      <c r="F719" s="142"/>
      <c r="G719" s="142"/>
      <c r="H719" s="160"/>
      <c r="U719" s="142"/>
      <c r="W719" s="142"/>
      <c r="X719" s="142"/>
      <c r="Y719" s="142"/>
    </row>
    <row r="720" spans="4:25" s="1" customFormat="1" x14ac:dyDescent="0.25">
      <c r="D720" s="142"/>
      <c r="E720" s="175"/>
      <c r="F720" s="142"/>
      <c r="G720" s="142"/>
      <c r="H720" s="160"/>
      <c r="U720" s="142"/>
      <c r="W720" s="142"/>
      <c r="X720" s="142"/>
      <c r="Y720" s="142"/>
    </row>
    <row r="721" spans="4:25" s="1" customFormat="1" x14ac:dyDescent="0.25">
      <c r="D721" s="142"/>
      <c r="E721" s="175"/>
      <c r="F721" s="142"/>
      <c r="G721" s="142"/>
      <c r="H721" s="160"/>
      <c r="U721" s="142"/>
      <c r="W721" s="142"/>
      <c r="X721" s="142"/>
      <c r="Y721" s="142"/>
    </row>
    <row r="722" spans="4:25" s="1" customFormat="1" x14ac:dyDescent="0.25">
      <c r="D722" s="142"/>
      <c r="E722" s="175"/>
      <c r="F722" s="142"/>
      <c r="G722" s="142"/>
      <c r="H722" s="160"/>
      <c r="U722" s="142"/>
      <c r="W722" s="142"/>
      <c r="X722" s="142"/>
      <c r="Y722" s="142"/>
    </row>
    <row r="723" spans="4:25" s="1" customFormat="1" x14ac:dyDescent="0.25">
      <c r="D723" s="142"/>
      <c r="E723" s="175"/>
      <c r="F723" s="142"/>
      <c r="G723" s="142"/>
      <c r="H723" s="160"/>
      <c r="U723" s="142"/>
      <c r="W723" s="142"/>
      <c r="X723" s="142"/>
      <c r="Y723" s="142"/>
    </row>
    <row r="724" spans="4:25" s="1" customFormat="1" x14ac:dyDescent="0.25">
      <c r="D724" s="142"/>
      <c r="E724" s="175"/>
      <c r="F724" s="142"/>
      <c r="G724" s="142"/>
      <c r="H724" s="160"/>
      <c r="U724" s="142"/>
      <c r="W724" s="142"/>
      <c r="X724" s="142"/>
      <c r="Y724" s="142"/>
    </row>
    <row r="725" spans="4:25" s="1" customFormat="1" x14ac:dyDescent="0.25">
      <c r="D725" s="142"/>
      <c r="E725" s="175"/>
      <c r="F725" s="142"/>
      <c r="G725" s="142"/>
      <c r="H725" s="160"/>
      <c r="U725" s="142"/>
      <c r="W725" s="142"/>
      <c r="X725" s="142"/>
      <c r="Y725" s="142"/>
    </row>
    <row r="726" spans="4:25" s="1" customFormat="1" x14ac:dyDescent="0.25">
      <c r="D726" s="142"/>
      <c r="E726" s="175"/>
      <c r="F726" s="142"/>
      <c r="G726" s="142"/>
      <c r="H726" s="160"/>
      <c r="U726" s="142"/>
      <c r="W726" s="142"/>
      <c r="X726" s="142"/>
      <c r="Y726" s="142"/>
    </row>
    <row r="727" spans="4:25" s="1" customFormat="1" x14ac:dyDescent="0.25">
      <c r="D727" s="142"/>
      <c r="E727" s="175"/>
      <c r="F727" s="142"/>
      <c r="G727" s="142"/>
      <c r="H727" s="160"/>
      <c r="U727" s="142"/>
      <c r="W727" s="142"/>
      <c r="X727" s="142"/>
      <c r="Y727" s="142"/>
    </row>
    <row r="728" spans="4:25" s="1" customFormat="1" x14ac:dyDescent="0.25">
      <c r="D728" s="142"/>
      <c r="E728" s="175"/>
      <c r="F728" s="142"/>
      <c r="G728" s="142"/>
      <c r="H728" s="160"/>
      <c r="U728" s="142"/>
      <c r="W728" s="142"/>
      <c r="X728" s="142"/>
      <c r="Y728" s="142"/>
    </row>
    <row r="729" spans="4:25" s="1" customFormat="1" x14ac:dyDescent="0.25">
      <c r="D729" s="142"/>
      <c r="E729" s="175"/>
      <c r="F729" s="142"/>
      <c r="G729" s="142"/>
      <c r="H729" s="160"/>
      <c r="U729" s="142"/>
      <c r="W729" s="142"/>
      <c r="X729" s="142"/>
      <c r="Y729" s="142"/>
    </row>
    <row r="730" spans="4:25" s="1" customFormat="1" x14ac:dyDescent="0.25">
      <c r="D730" s="142"/>
      <c r="E730" s="175"/>
      <c r="F730" s="142"/>
      <c r="G730" s="142"/>
      <c r="H730" s="160"/>
      <c r="U730" s="142"/>
      <c r="W730" s="142"/>
      <c r="X730" s="142"/>
      <c r="Y730" s="142"/>
    </row>
    <row r="731" spans="4:25" s="1" customFormat="1" x14ac:dyDescent="0.25">
      <c r="D731" s="142"/>
      <c r="E731" s="175"/>
      <c r="F731" s="142"/>
      <c r="G731" s="142"/>
      <c r="H731" s="160"/>
      <c r="U731" s="142"/>
      <c r="W731" s="142"/>
      <c r="X731" s="142"/>
      <c r="Y731" s="142"/>
    </row>
    <row r="732" spans="4:25" s="1" customFormat="1" x14ac:dyDescent="0.25">
      <c r="D732" s="142"/>
      <c r="E732" s="175"/>
      <c r="F732" s="142"/>
      <c r="G732" s="142"/>
      <c r="H732" s="160"/>
      <c r="U732" s="142"/>
      <c r="W732" s="142"/>
      <c r="X732" s="142"/>
      <c r="Y732" s="142"/>
    </row>
    <row r="733" spans="4:25" s="1" customFormat="1" x14ac:dyDescent="0.25">
      <c r="D733" s="142"/>
      <c r="E733" s="175"/>
      <c r="F733" s="142"/>
      <c r="G733" s="142"/>
      <c r="H733" s="160"/>
      <c r="U733" s="142"/>
      <c r="W733" s="142"/>
      <c r="X733" s="142"/>
      <c r="Y733" s="142"/>
    </row>
    <row r="734" spans="4:25" s="1" customFormat="1" x14ac:dyDescent="0.25">
      <c r="D734" s="142"/>
      <c r="E734" s="175"/>
      <c r="F734" s="142"/>
      <c r="G734" s="142"/>
      <c r="H734" s="160"/>
      <c r="U734" s="142"/>
      <c r="W734" s="142"/>
      <c r="X734" s="142"/>
      <c r="Y734" s="142"/>
    </row>
    <row r="735" spans="4:25" s="1" customFormat="1" x14ac:dyDescent="0.25">
      <c r="D735" s="142"/>
      <c r="E735" s="175"/>
      <c r="F735" s="142"/>
      <c r="G735" s="142"/>
      <c r="H735" s="160"/>
      <c r="U735" s="142"/>
      <c r="W735" s="142"/>
      <c r="X735" s="142"/>
      <c r="Y735" s="142"/>
    </row>
    <row r="736" spans="4:25" s="1" customFormat="1" x14ac:dyDescent="0.25">
      <c r="D736" s="142"/>
      <c r="E736" s="175"/>
      <c r="F736" s="142"/>
      <c r="G736" s="142"/>
      <c r="H736" s="160"/>
      <c r="U736" s="142"/>
      <c r="W736" s="142"/>
      <c r="X736" s="142"/>
      <c r="Y736" s="142"/>
    </row>
    <row r="737" spans="4:25" s="1" customFormat="1" x14ac:dyDescent="0.25">
      <c r="D737" s="142"/>
      <c r="E737" s="175"/>
      <c r="F737" s="142"/>
      <c r="G737" s="142"/>
      <c r="H737" s="160"/>
      <c r="U737" s="142"/>
      <c r="W737" s="142"/>
      <c r="X737" s="142"/>
      <c r="Y737" s="142"/>
    </row>
    <row r="738" spans="4:25" s="1" customFormat="1" x14ac:dyDescent="0.25">
      <c r="D738" s="142"/>
      <c r="E738" s="175"/>
      <c r="F738" s="142"/>
      <c r="G738" s="142"/>
      <c r="H738" s="160"/>
      <c r="U738" s="142"/>
      <c r="W738" s="142"/>
      <c r="X738" s="142"/>
      <c r="Y738" s="142"/>
    </row>
    <row r="739" spans="4:25" s="1" customFormat="1" x14ac:dyDescent="0.25">
      <c r="D739" s="142"/>
      <c r="E739" s="175"/>
      <c r="F739" s="142"/>
      <c r="G739" s="142"/>
      <c r="H739" s="160"/>
      <c r="U739" s="142"/>
      <c r="W739" s="142"/>
      <c r="X739" s="142"/>
      <c r="Y739" s="142"/>
    </row>
    <row r="740" spans="4:25" s="1" customFormat="1" x14ac:dyDescent="0.25">
      <c r="D740" s="142"/>
      <c r="E740" s="175"/>
      <c r="F740" s="142"/>
      <c r="G740" s="142"/>
      <c r="H740" s="160"/>
      <c r="U740" s="142"/>
      <c r="W740" s="142"/>
      <c r="X740" s="142"/>
      <c r="Y740" s="142"/>
    </row>
    <row r="741" spans="4:25" s="1" customFormat="1" x14ac:dyDescent="0.25">
      <c r="D741" s="142"/>
      <c r="E741" s="175"/>
      <c r="F741" s="142"/>
      <c r="G741" s="142"/>
      <c r="H741" s="160"/>
      <c r="U741" s="142"/>
      <c r="W741" s="142"/>
      <c r="X741" s="142"/>
      <c r="Y741" s="142"/>
    </row>
    <row r="742" spans="4:25" s="1" customFormat="1" x14ac:dyDescent="0.25">
      <c r="D742" s="142"/>
      <c r="E742" s="175"/>
      <c r="F742" s="142"/>
      <c r="G742" s="142"/>
      <c r="H742" s="160"/>
      <c r="U742" s="142"/>
      <c r="W742" s="142"/>
      <c r="X742" s="142"/>
      <c r="Y742" s="142"/>
    </row>
    <row r="743" spans="4:25" s="1" customFormat="1" x14ac:dyDescent="0.25">
      <c r="D743" s="142"/>
      <c r="E743" s="175"/>
      <c r="F743" s="142"/>
      <c r="G743" s="142"/>
      <c r="H743" s="160"/>
      <c r="U743" s="142"/>
      <c r="W743" s="142"/>
      <c r="X743" s="142"/>
      <c r="Y743" s="142"/>
    </row>
    <row r="744" spans="4:25" s="1" customFormat="1" x14ac:dyDescent="0.25">
      <c r="D744" s="142"/>
      <c r="E744" s="175"/>
      <c r="F744" s="142"/>
      <c r="G744" s="142"/>
      <c r="H744" s="160"/>
      <c r="U744" s="142"/>
      <c r="W744" s="142"/>
      <c r="X744" s="142"/>
      <c r="Y744" s="142"/>
    </row>
    <row r="745" spans="4:25" s="1" customFormat="1" x14ac:dyDescent="0.25">
      <c r="D745" s="142"/>
      <c r="E745" s="175"/>
      <c r="F745" s="142"/>
      <c r="G745" s="142"/>
      <c r="H745" s="160"/>
      <c r="U745" s="142"/>
      <c r="W745" s="142"/>
      <c r="X745" s="142"/>
      <c r="Y745" s="142"/>
    </row>
    <row r="746" spans="4:25" s="1" customFormat="1" x14ac:dyDescent="0.25">
      <c r="D746" s="142"/>
      <c r="E746" s="175"/>
      <c r="F746" s="142"/>
      <c r="G746" s="142"/>
      <c r="H746" s="160"/>
      <c r="U746" s="142"/>
      <c r="W746" s="142"/>
      <c r="X746" s="142"/>
      <c r="Y746" s="142"/>
    </row>
    <row r="747" spans="4:25" s="1" customFormat="1" x14ac:dyDescent="0.25">
      <c r="D747" s="142"/>
      <c r="E747" s="175"/>
      <c r="F747" s="142"/>
      <c r="G747" s="142"/>
      <c r="H747" s="160"/>
      <c r="U747" s="142"/>
      <c r="W747" s="142"/>
      <c r="X747" s="142"/>
      <c r="Y747" s="142"/>
    </row>
    <row r="748" spans="4:25" s="1" customFormat="1" x14ac:dyDescent="0.25">
      <c r="D748" s="142"/>
      <c r="E748" s="175"/>
      <c r="F748" s="142"/>
      <c r="G748" s="142"/>
      <c r="H748" s="160"/>
      <c r="U748" s="142"/>
      <c r="W748" s="142"/>
      <c r="X748" s="142"/>
      <c r="Y748" s="142"/>
    </row>
    <row r="749" spans="4:25" s="1" customFormat="1" x14ac:dyDescent="0.25">
      <c r="D749" s="142"/>
      <c r="E749" s="175"/>
      <c r="F749" s="142"/>
      <c r="G749" s="142"/>
      <c r="H749" s="160"/>
      <c r="U749" s="142"/>
      <c r="W749" s="142"/>
      <c r="X749" s="142"/>
      <c r="Y749" s="142"/>
    </row>
    <row r="750" spans="4:25" s="1" customFormat="1" x14ac:dyDescent="0.25">
      <c r="D750" s="142"/>
      <c r="E750" s="175"/>
      <c r="F750" s="142"/>
      <c r="G750" s="142"/>
      <c r="H750" s="160"/>
      <c r="U750" s="142"/>
      <c r="W750" s="142"/>
      <c r="X750" s="142"/>
      <c r="Y750" s="142"/>
    </row>
    <row r="751" spans="4:25" s="1" customFormat="1" x14ac:dyDescent="0.25">
      <c r="D751" s="142"/>
      <c r="E751" s="175"/>
      <c r="F751" s="142"/>
      <c r="G751" s="142"/>
      <c r="H751" s="160"/>
      <c r="U751" s="142"/>
      <c r="W751" s="142"/>
      <c r="X751" s="142"/>
      <c r="Y751" s="142"/>
    </row>
    <row r="752" spans="4:25" s="1" customFormat="1" x14ac:dyDescent="0.25">
      <c r="D752" s="142"/>
      <c r="E752" s="175"/>
      <c r="F752" s="142"/>
      <c r="G752" s="142"/>
      <c r="H752" s="160"/>
      <c r="U752" s="142"/>
      <c r="W752" s="142"/>
      <c r="X752" s="142"/>
      <c r="Y752" s="142"/>
    </row>
    <row r="753" spans="4:25" s="1" customFormat="1" x14ac:dyDescent="0.25">
      <c r="D753" s="142"/>
      <c r="E753" s="175"/>
      <c r="F753" s="142"/>
      <c r="G753" s="142"/>
      <c r="H753" s="160"/>
      <c r="U753" s="142"/>
      <c r="W753" s="142"/>
      <c r="X753" s="142"/>
      <c r="Y753" s="142"/>
    </row>
    <row r="754" spans="4:25" s="1" customFormat="1" x14ac:dyDescent="0.25">
      <c r="D754" s="142"/>
      <c r="E754" s="175"/>
      <c r="F754" s="142"/>
      <c r="G754" s="142"/>
      <c r="H754" s="160"/>
      <c r="U754" s="142"/>
      <c r="W754" s="142"/>
      <c r="X754" s="142"/>
      <c r="Y754" s="142"/>
    </row>
    <row r="755" spans="4:25" s="1" customFormat="1" x14ac:dyDescent="0.25">
      <c r="D755" s="142"/>
      <c r="E755" s="175"/>
      <c r="F755" s="142"/>
      <c r="G755" s="142"/>
      <c r="H755" s="160"/>
      <c r="U755" s="142"/>
      <c r="W755" s="142"/>
      <c r="X755" s="142"/>
      <c r="Y755" s="142"/>
    </row>
    <row r="756" spans="4:25" s="1" customFormat="1" x14ac:dyDescent="0.25">
      <c r="D756" s="142"/>
      <c r="E756" s="175"/>
      <c r="F756" s="142"/>
      <c r="G756" s="142"/>
      <c r="H756" s="160"/>
      <c r="U756" s="142"/>
      <c r="W756" s="142"/>
      <c r="X756" s="142"/>
      <c r="Y756" s="142"/>
    </row>
    <row r="757" spans="4:25" s="1" customFormat="1" x14ac:dyDescent="0.25">
      <c r="D757" s="142"/>
      <c r="E757" s="175"/>
      <c r="F757" s="142"/>
      <c r="G757" s="142"/>
      <c r="H757" s="160"/>
      <c r="U757" s="142"/>
      <c r="W757" s="142"/>
      <c r="X757" s="142"/>
      <c r="Y757" s="142"/>
    </row>
    <row r="758" spans="4:25" s="1" customFormat="1" x14ac:dyDescent="0.25">
      <c r="D758" s="142"/>
      <c r="E758" s="175"/>
      <c r="F758" s="142"/>
      <c r="G758" s="142"/>
      <c r="H758" s="160"/>
      <c r="U758" s="142"/>
      <c r="W758" s="142"/>
      <c r="X758" s="142"/>
      <c r="Y758" s="142"/>
    </row>
    <row r="759" spans="4:25" s="1" customFormat="1" x14ac:dyDescent="0.25">
      <c r="D759" s="142"/>
      <c r="E759" s="175"/>
      <c r="F759" s="142"/>
      <c r="G759" s="142"/>
      <c r="H759" s="160"/>
      <c r="U759" s="142"/>
      <c r="W759" s="142"/>
      <c r="X759" s="142"/>
      <c r="Y759" s="142"/>
    </row>
    <row r="760" spans="4:25" s="1" customFormat="1" x14ac:dyDescent="0.25">
      <c r="D760" s="142"/>
      <c r="E760" s="175"/>
      <c r="F760" s="142"/>
      <c r="G760" s="142"/>
      <c r="H760" s="160"/>
      <c r="U760" s="142"/>
      <c r="W760" s="142"/>
      <c r="X760" s="142"/>
      <c r="Y760" s="142"/>
    </row>
    <row r="761" spans="4:25" s="1" customFormat="1" x14ac:dyDescent="0.25">
      <c r="D761" s="142"/>
      <c r="E761" s="175"/>
      <c r="F761" s="142"/>
      <c r="G761" s="142"/>
      <c r="H761" s="160"/>
      <c r="U761" s="142"/>
      <c r="W761" s="142"/>
      <c r="X761" s="142"/>
      <c r="Y761" s="142"/>
    </row>
    <row r="762" spans="4:25" s="1" customFormat="1" x14ac:dyDescent="0.25">
      <c r="D762" s="142"/>
      <c r="E762" s="175"/>
      <c r="F762" s="142"/>
      <c r="G762" s="142"/>
      <c r="H762" s="160"/>
      <c r="U762" s="142"/>
      <c r="W762" s="142"/>
      <c r="X762" s="142"/>
      <c r="Y762" s="142"/>
    </row>
    <row r="763" spans="4:25" s="1" customFormat="1" x14ac:dyDescent="0.25">
      <c r="D763" s="142"/>
      <c r="E763" s="175"/>
      <c r="F763" s="142"/>
      <c r="G763" s="142"/>
      <c r="H763" s="160"/>
      <c r="U763" s="142"/>
      <c r="W763" s="142"/>
      <c r="X763" s="142"/>
      <c r="Y763" s="142"/>
    </row>
    <row r="764" spans="4:25" s="1" customFormat="1" x14ac:dyDescent="0.25">
      <c r="D764" s="142"/>
      <c r="E764" s="175"/>
      <c r="F764" s="142"/>
      <c r="G764" s="142"/>
      <c r="H764" s="160"/>
      <c r="U764" s="142"/>
      <c r="W764" s="142"/>
      <c r="X764" s="142"/>
      <c r="Y764" s="142"/>
    </row>
    <row r="765" spans="4:25" s="1" customFormat="1" x14ac:dyDescent="0.25">
      <c r="D765" s="142"/>
      <c r="E765" s="175"/>
      <c r="F765" s="142"/>
      <c r="G765" s="142"/>
      <c r="H765" s="160"/>
      <c r="U765" s="142"/>
      <c r="W765" s="142"/>
      <c r="X765" s="142"/>
      <c r="Y765" s="142"/>
    </row>
    <row r="766" spans="4:25" s="1" customFormat="1" x14ac:dyDescent="0.25">
      <c r="D766" s="142"/>
      <c r="E766" s="175"/>
      <c r="F766" s="142"/>
      <c r="G766" s="142"/>
      <c r="H766" s="160"/>
      <c r="U766" s="142"/>
      <c r="W766" s="142"/>
      <c r="X766" s="142"/>
      <c r="Y766" s="142"/>
    </row>
    <row r="767" spans="4:25" s="1" customFormat="1" x14ac:dyDescent="0.25">
      <c r="D767" s="142"/>
      <c r="E767" s="175"/>
      <c r="F767" s="142"/>
      <c r="G767" s="142"/>
      <c r="H767" s="160"/>
      <c r="U767" s="142"/>
      <c r="W767" s="142"/>
      <c r="X767" s="142"/>
      <c r="Y767" s="142"/>
    </row>
    <row r="768" spans="4:25" s="1" customFormat="1" x14ac:dyDescent="0.25">
      <c r="D768" s="142"/>
      <c r="E768" s="175"/>
      <c r="F768" s="142"/>
      <c r="G768" s="142"/>
      <c r="H768" s="160"/>
      <c r="U768" s="142"/>
      <c r="W768" s="142"/>
      <c r="X768" s="142"/>
      <c r="Y768" s="142"/>
    </row>
    <row r="769" spans="4:25" s="1" customFormat="1" x14ac:dyDescent="0.25">
      <c r="D769" s="142"/>
      <c r="E769" s="175"/>
      <c r="F769" s="142"/>
      <c r="G769" s="142"/>
      <c r="H769" s="160"/>
      <c r="U769" s="142"/>
      <c r="W769" s="142"/>
      <c r="X769" s="142"/>
      <c r="Y769" s="142"/>
    </row>
    <row r="770" spans="4:25" s="1" customFormat="1" x14ac:dyDescent="0.25">
      <c r="D770" s="142"/>
      <c r="E770" s="175"/>
      <c r="F770" s="142"/>
      <c r="G770" s="142"/>
      <c r="H770" s="160"/>
      <c r="U770" s="142"/>
      <c r="W770" s="142"/>
      <c r="X770" s="142"/>
      <c r="Y770" s="142"/>
    </row>
    <row r="771" spans="4:25" s="1" customFormat="1" x14ac:dyDescent="0.25">
      <c r="D771" s="142"/>
      <c r="E771" s="175"/>
      <c r="F771" s="142"/>
      <c r="G771" s="142"/>
      <c r="H771" s="160"/>
      <c r="U771" s="142"/>
      <c r="W771" s="142"/>
      <c r="X771" s="142"/>
      <c r="Y771" s="142"/>
    </row>
    <row r="772" spans="4:25" s="1" customFormat="1" x14ac:dyDescent="0.25">
      <c r="D772" s="142"/>
      <c r="E772" s="175"/>
      <c r="F772" s="142"/>
      <c r="G772" s="142"/>
      <c r="H772" s="160"/>
      <c r="U772" s="142"/>
      <c r="W772" s="142"/>
      <c r="X772" s="142"/>
      <c r="Y772" s="142"/>
    </row>
    <row r="773" spans="4:25" s="1" customFormat="1" x14ac:dyDescent="0.25">
      <c r="D773" s="142"/>
      <c r="E773" s="175"/>
      <c r="F773" s="142"/>
      <c r="G773" s="142"/>
      <c r="H773" s="160"/>
      <c r="U773" s="142"/>
      <c r="W773" s="142"/>
      <c r="X773" s="142"/>
      <c r="Y773" s="142"/>
    </row>
    <row r="774" spans="4:25" s="1" customFormat="1" x14ac:dyDescent="0.25">
      <c r="D774" s="142"/>
      <c r="E774" s="175"/>
      <c r="F774" s="142"/>
      <c r="G774" s="142"/>
      <c r="H774" s="160"/>
      <c r="U774" s="142"/>
      <c r="W774" s="142"/>
      <c r="X774" s="142"/>
      <c r="Y774" s="142"/>
    </row>
    <row r="775" spans="4:25" s="1" customFormat="1" x14ac:dyDescent="0.25">
      <c r="D775" s="142"/>
      <c r="E775" s="175"/>
      <c r="F775" s="142"/>
      <c r="G775" s="142"/>
      <c r="H775" s="160"/>
      <c r="U775" s="142"/>
      <c r="W775" s="142"/>
      <c r="X775" s="142"/>
      <c r="Y775" s="142"/>
    </row>
    <row r="776" spans="4:25" s="1" customFormat="1" x14ac:dyDescent="0.25">
      <c r="D776" s="142"/>
      <c r="E776" s="175"/>
      <c r="F776" s="142"/>
      <c r="G776" s="142"/>
      <c r="H776" s="160"/>
      <c r="U776" s="142"/>
      <c r="W776" s="142"/>
      <c r="X776" s="142"/>
      <c r="Y776" s="142"/>
    </row>
    <row r="777" spans="4:25" s="1" customFormat="1" x14ac:dyDescent="0.25">
      <c r="D777" s="142"/>
      <c r="E777" s="175"/>
      <c r="F777" s="142"/>
      <c r="G777" s="142"/>
      <c r="H777" s="160"/>
      <c r="U777" s="142"/>
      <c r="W777" s="142"/>
      <c r="X777" s="142"/>
      <c r="Y777" s="142"/>
    </row>
    <row r="778" spans="4:25" s="1" customFormat="1" x14ac:dyDescent="0.25">
      <c r="D778" s="142"/>
      <c r="E778" s="175"/>
      <c r="F778" s="142"/>
      <c r="G778" s="142"/>
      <c r="H778" s="160"/>
      <c r="U778" s="142"/>
      <c r="W778" s="142"/>
      <c r="X778" s="142"/>
      <c r="Y778" s="142"/>
    </row>
    <row r="779" spans="4:25" s="1" customFormat="1" x14ac:dyDescent="0.25">
      <c r="D779" s="142"/>
      <c r="E779" s="175"/>
      <c r="F779" s="142"/>
      <c r="G779" s="142"/>
      <c r="H779" s="160"/>
      <c r="U779" s="142"/>
      <c r="W779" s="142"/>
      <c r="X779" s="142"/>
      <c r="Y779" s="142"/>
    </row>
    <row r="780" spans="4:25" s="1" customFormat="1" x14ac:dyDescent="0.25">
      <c r="D780" s="142"/>
      <c r="E780" s="175"/>
      <c r="F780" s="142"/>
      <c r="G780" s="142"/>
      <c r="H780" s="160"/>
      <c r="U780" s="142"/>
      <c r="W780" s="142"/>
      <c r="X780" s="142"/>
      <c r="Y780" s="142"/>
    </row>
    <row r="781" spans="4:25" s="1" customFormat="1" x14ac:dyDescent="0.25">
      <c r="D781" s="142"/>
      <c r="E781" s="175"/>
      <c r="F781" s="142"/>
      <c r="G781" s="142"/>
      <c r="H781" s="160"/>
      <c r="U781" s="142"/>
      <c r="W781" s="142"/>
      <c r="X781" s="142"/>
      <c r="Y781" s="142"/>
    </row>
    <row r="782" spans="4:25" s="1" customFormat="1" x14ac:dyDescent="0.25">
      <c r="D782" s="142"/>
      <c r="E782" s="175"/>
      <c r="F782" s="142"/>
      <c r="G782" s="142"/>
      <c r="H782" s="160"/>
      <c r="U782" s="142"/>
      <c r="W782" s="142"/>
      <c r="X782" s="142"/>
      <c r="Y782" s="142"/>
    </row>
    <row r="783" spans="4:25" s="1" customFormat="1" x14ac:dyDescent="0.25">
      <c r="D783" s="142"/>
      <c r="E783" s="175"/>
      <c r="F783" s="142"/>
      <c r="G783" s="142"/>
      <c r="H783" s="160"/>
      <c r="U783" s="142"/>
      <c r="W783" s="142"/>
      <c r="X783" s="142"/>
      <c r="Y783" s="142"/>
    </row>
    <row r="784" spans="4:25" s="1" customFormat="1" x14ac:dyDescent="0.25">
      <c r="D784" s="142"/>
      <c r="E784" s="175"/>
      <c r="F784" s="142"/>
      <c r="G784" s="142"/>
      <c r="H784" s="160"/>
      <c r="U784" s="142"/>
      <c r="W784" s="142"/>
      <c r="X784" s="142"/>
      <c r="Y784" s="142"/>
    </row>
    <row r="785" spans="4:25" s="1" customFormat="1" x14ac:dyDescent="0.25">
      <c r="D785" s="142"/>
      <c r="E785" s="175"/>
      <c r="F785" s="142"/>
      <c r="G785" s="142"/>
      <c r="H785" s="160"/>
      <c r="U785" s="142"/>
      <c r="W785" s="142"/>
      <c r="X785" s="142"/>
      <c r="Y785" s="142"/>
    </row>
    <row r="786" spans="4:25" s="1" customFormat="1" x14ac:dyDescent="0.25">
      <c r="D786" s="142"/>
      <c r="E786" s="175"/>
      <c r="F786" s="142"/>
      <c r="G786" s="142"/>
      <c r="H786" s="160"/>
      <c r="U786" s="142"/>
      <c r="W786" s="142"/>
      <c r="X786" s="142"/>
      <c r="Y786" s="142"/>
    </row>
    <row r="787" spans="4:25" s="1" customFormat="1" x14ac:dyDescent="0.25">
      <c r="D787" s="142"/>
      <c r="E787" s="175"/>
      <c r="F787" s="142"/>
      <c r="G787" s="142"/>
      <c r="H787" s="160"/>
      <c r="U787" s="142"/>
      <c r="W787" s="142"/>
      <c r="X787" s="142"/>
      <c r="Y787" s="142"/>
    </row>
    <row r="788" spans="4:25" s="1" customFormat="1" x14ac:dyDescent="0.25">
      <c r="D788" s="142"/>
      <c r="E788" s="175"/>
      <c r="F788" s="142"/>
      <c r="G788" s="142"/>
      <c r="H788" s="160"/>
      <c r="U788" s="142"/>
      <c r="W788" s="142"/>
      <c r="X788" s="142"/>
      <c r="Y788" s="142"/>
    </row>
  </sheetData>
  <autoFilter ref="A44:AJ95" xr:uid="{9450E3A0-ED32-4FD5-8017-7343A271D931}">
    <filterColumn colId="1">
      <filters>
        <filter val="Auditoría interna"/>
      </filters>
    </filterColumn>
  </autoFilter>
  <mergeCells count="21">
    <mergeCell ref="A19:T19"/>
    <mergeCell ref="A31:T31"/>
    <mergeCell ref="D6:E6"/>
    <mergeCell ref="A8:B8"/>
    <mergeCell ref="C8:T8"/>
    <mergeCell ref="I108:K108"/>
    <mergeCell ref="B109:F109"/>
    <mergeCell ref="I109:K109"/>
    <mergeCell ref="A1:B4"/>
    <mergeCell ref="P1:T1"/>
    <mergeCell ref="P2:T2"/>
    <mergeCell ref="P3:T3"/>
    <mergeCell ref="P4:T4"/>
    <mergeCell ref="C1:O4"/>
    <mergeCell ref="A36:T36"/>
    <mergeCell ref="A43:T43"/>
    <mergeCell ref="C98:H98"/>
    <mergeCell ref="G6:K6"/>
    <mergeCell ref="L6:O6"/>
    <mergeCell ref="A6:B6"/>
    <mergeCell ref="A11:T11"/>
  </mergeCells>
  <pageMargins left="0.7" right="0.7" top="0.75" bottom="0.75" header="0.3" footer="0.3"/>
  <pageSetup scale="2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09DD-E3A5-451C-A6F7-09BCA4E4CC88}">
  <sheetPr filterMode="1"/>
  <dimension ref="A3:F82"/>
  <sheetViews>
    <sheetView workbookViewId="0">
      <selection activeCell="B67" sqref="B67"/>
    </sheetView>
  </sheetViews>
  <sheetFormatPr baseColWidth="10" defaultColWidth="11.42578125" defaultRowHeight="15.75" x14ac:dyDescent="0.25"/>
  <cols>
    <col min="1" max="1" width="23.28515625" customWidth="1"/>
    <col min="2" max="2" width="90.42578125" customWidth="1"/>
    <col min="3" max="3" width="23.28515625" customWidth="1"/>
    <col min="4" max="4" width="13.7109375" style="20" customWidth="1"/>
    <col min="5" max="5" width="14.7109375" style="36" hidden="1" customWidth="1"/>
    <col min="6" max="6" width="14.42578125" hidden="1" customWidth="1"/>
  </cols>
  <sheetData>
    <row r="3" spans="1:6" x14ac:dyDescent="0.25">
      <c r="A3" t="s">
        <v>175</v>
      </c>
    </row>
    <row r="6" spans="1:6" ht="37.5" x14ac:dyDescent="0.25">
      <c r="A6" s="112" t="s">
        <v>176</v>
      </c>
      <c r="B6" s="113" t="s">
        <v>177</v>
      </c>
      <c r="C6" s="114" t="s">
        <v>178</v>
      </c>
      <c r="D6" s="113" t="s">
        <v>179</v>
      </c>
    </row>
    <row r="7" spans="1:6" hidden="1" x14ac:dyDescent="0.25">
      <c r="A7" s="132" t="s">
        <v>180</v>
      </c>
      <c r="B7" s="132" t="s">
        <v>34</v>
      </c>
      <c r="C7" s="133" t="s">
        <v>33</v>
      </c>
      <c r="D7" s="134">
        <v>3</v>
      </c>
      <c r="F7" t="s">
        <v>37</v>
      </c>
    </row>
    <row r="8" spans="1:6" x14ac:dyDescent="0.25">
      <c r="A8" s="132" t="s">
        <v>180</v>
      </c>
      <c r="B8" s="132" t="s">
        <v>181</v>
      </c>
      <c r="C8" s="133" t="s">
        <v>79</v>
      </c>
      <c r="D8" s="134"/>
      <c r="F8" t="s">
        <v>37</v>
      </c>
    </row>
    <row r="9" spans="1:6" x14ac:dyDescent="0.25">
      <c r="A9" s="132" t="s">
        <v>180</v>
      </c>
      <c r="B9" s="132" t="s">
        <v>182</v>
      </c>
      <c r="C9" s="133" t="s">
        <v>79</v>
      </c>
      <c r="D9" s="134"/>
      <c r="F9" t="s">
        <v>183</v>
      </c>
    </row>
    <row r="10" spans="1:6" hidden="1" x14ac:dyDescent="0.25">
      <c r="A10" s="132" t="s">
        <v>180</v>
      </c>
      <c r="B10" s="132" t="s">
        <v>184</v>
      </c>
      <c r="C10" s="133" t="s">
        <v>33</v>
      </c>
      <c r="D10" s="134">
        <v>4</v>
      </c>
      <c r="F10" t="s">
        <v>48</v>
      </c>
    </row>
    <row r="11" spans="1:6" hidden="1" x14ac:dyDescent="0.25">
      <c r="A11" s="132" t="s">
        <v>180</v>
      </c>
      <c r="B11" s="132" t="s">
        <v>49</v>
      </c>
      <c r="C11" s="132" t="s">
        <v>33</v>
      </c>
      <c r="D11" s="134">
        <v>2</v>
      </c>
      <c r="F11" s="115" t="s">
        <v>48</v>
      </c>
    </row>
    <row r="12" spans="1:6" x14ac:dyDescent="0.25">
      <c r="A12" s="132" t="s">
        <v>180</v>
      </c>
      <c r="B12" s="132" t="s">
        <v>50</v>
      </c>
      <c r="C12" s="133" t="s">
        <v>79</v>
      </c>
      <c r="D12" s="134">
        <v>3</v>
      </c>
    </row>
    <row r="13" spans="1:6" hidden="1" x14ac:dyDescent="0.25">
      <c r="A13" s="132" t="s">
        <v>185</v>
      </c>
      <c r="B13" s="132" t="s">
        <v>186</v>
      </c>
      <c r="C13" s="132" t="s">
        <v>33</v>
      </c>
      <c r="D13" s="134">
        <v>1</v>
      </c>
      <c r="E13" s="22" t="s">
        <v>187</v>
      </c>
      <c r="F13" s="116" t="s">
        <v>48</v>
      </c>
    </row>
    <row r="14" spans="1:6" hidden="1" x14ac:dyDescent="0.25">
      <c r="A14" s="132" t="s">
        <v>185</v>
      </c>
      <c r="B14" s="132" t="s">
        <v>188</v>
      </c>
      <c r="C14" s="132" t="s">
        <v>33</v>
      </c>
      <c r="D14" s="134">
        <v>2</v>
      </c>
      <c r="F14" s="117" t="s">
        <v>48</v>
      </c>
    </row>
    <row r="15" spans="1:6" hidden="1" x14ac:dyDescent="0.25">
      <c r="A15" s="132" t="s">
        <v>185</v>
      </c>
      <c r="B15" s="132" t="s">
        <v>189</v>
      </c>
      <c r="C15" s="132" t="s">
        <v>33</v>
      </c>
      <c r="D15" s="134" t="s">
        <v>190</v>
      </c>
      <c r="F15" s="117" t="s">
        <v>48</v>
      </c>
    </row>
    <row r="16" spans="1:6" hidden="1" x14ac:dyDescent="0.25">
      <c r="A16" s="132" t="s">
        <v>185</v>
      </c>
      <c r="B16" s="132" t="s">
        <v>191</v>
      </c>
      <c r="C16" s="132" t="s">
        <v>33</v>
      </c>
      <c r="D16" s="134">
        <v>2</v>
      </c>
      <c r="F16" s="118" t="s">
        <v>48</v>
      </c>
    </row>
    <row r="17" spans="1:6" hidden="1" x14ac:dyDescent="0.25">
      <c r="A17" s="132" t="s">
        <v>185</v>
      </c>
      <c r="B17" s="132" t="s">
        <v>192</v>
      </c>
      <c r="C17" s="132" t="s">
        <v>33</v>
      </c>
      <c r="D17" s="134">
        <v>2</v>
      </c>
      <c r="F17" s="118" t="s">
        <v>48</v>
      </c>
    </row>
    <row r="18" spans="1:6" hidden="1" x14ac:dyDescent="0.25">
      <c r="A18" s="132" t="s">
        <v>185</v>
      </c>
      <c r="B18" s="132" t="s">
        <v>56</v>
      </c>
      <c r="C18" s="132" t="s">
        <v>33</v>
      </c>
      <c r="D18" s="134">
        <v>3</v>
      </c>
      <c r="F18" s="118" t="s">
        <v>48</v>
      </c>
    </row>
    <row r="19" spans="1:6" ht="25.5" hidden="1" x14ac:dyDescent="0.25">
      <c r="A19" s="132" t="s">
        <v>185</v>
      </c>
      <c r="B19" s="140" t="s">
        <v>193</v>
      </c>
      <c r="C19" s="132" t="s">
        <v>33</v>
      </c>
      <c r="D19" s="134">
        <v>1</v>
      </c>
      <c r="F19" s="118" t="s">
        <v>48</v>
      </c>
    </row>
    <row r="20" spans="1:6" x14ac:dyDescent="0.25">
      <c r="A20" s="132" t="s">
        <v>185</v>
      </c>
      <c r="B20" s="132" t="s">
        <v>59</v>
      </c>
      <c r="C20" s="133" t="s">
        <v>79</v>
      </c>
      <c r="D20" s="134">
        <v>1</v>
      </c>
      <c r="F20" s="118" t="s">
        <v>37</v>
      </c>
    </row>
    <row r="21" spans="1:6" ht="30" x14ac:dyDescent="0.25">
      <c r="A21" s="132" t="s">
        <v>185</v>
      </c>
      <c r="B21" s="141" t="s">
        <v>62</v>
      </c>
      <c r="C21" s="132" t="s">
        <v>61</v>
      </c>
      <c r="D21" s="134">
        <v>2</v>
      </c>
      <c r="F21" s="118" t="s">
        <v>37</v>
      </c>
    </row>
    <row r="22" spans="1:6" hidden="1" x14ac:dyDescent="0.25">
      <c r="A22" s="132" t="s">
        <v>185</v>
      </c>
      <c r="B22" s="132" t="s">
        <v>63</v>
      </c>
      <c r="C22" s="132" t="s">
        <v>33</v>
      </c>
      <c r="D22" s="134">
        <v>2</v>
      </c>
      <c r="F22" s="118" t="s">
        <v>48</v>
      </c>
    </row>
    <row r="23" spans="1:6" ht="30" x14ac:dyDescent="0.25">
      <c r="A23" s="23" t="s">
        <v>68</v>
      </c>
      <c r="B23" s="24" t="s">
        <v>74</v>
      </c>
      <c r="C23" s="24"/>
      <c r="D23" s="25"/>
      <c r="F23" s="118" t="s">
        <v>37</v>
      </c>
    </row>
    <row r="24" spans="1:6" ht="30" x14ac:dyDescent="0.25">
      <c r="A24" s="23" t="s">
        <v>68</v>
      </c>
      <c r="B24" s="24" t="s">
        <v>72</v>
      </c>
      <c r="C24" s="24"/>
      <c r="D24" s="25"/>
      <c r="F24" s="118" t="s">
        <v>37</v>
      </c>
    </row>
    <row r="25" spans="1:6" ht="30" x14ac:dyDescent="0.25">
      <c r="A25" s="23" t="s">
        <v>68</v>
      </c>
      <c r="B25" s="24" t="s">
        <v>70</v>
      </c>
      <c r="C25" s="24"/>
      <c r="D25" s="25"/>
      <c r="F25" s="118" t="s">
        <v>48</v>
      </c>
    </row>
    <row r="26" spans="1:6" ht="30" hidden="1" x14ac:dyDescent="0.25">
      <c r="A26" s="27" t="s">
        <v>76</v>
      </c>
      <c r="B26" s="27" t="s">
        <v>77</v>
      </c>
      <c r="C26" s="28" t="s">
        <v>69</v>
      </c>
      <c r="D26" s="29">
        <v>3</v>
      </c>
      <c r="F26" s="118" t="s">
        <v>37</v>
      </c>
    </row>
    <row r="27" spans="1:6" ht="30" x14ac:dyDescent="0.25">
      <c r="A27" s="27" t="s">
        <v>76</v>
      </c>
      <c r="B27" s="28" t="s">
        <v>194</v>
      </c>
      <c r="C27" s="28" t="s">
        <v>79</v>
      </c>
      <c r="D27" s="29">
        <v>3</v>
      </c>
      <c r="F27" s="118" t="s">
        <v>37</v>
      </c>
    </row>
    <row r="28" spans="1:6" ht="30" hidden="1" x14ac:dyDescent="0.25">
      <c r="A28" s="27" t="s">
        <v>76</v>
      </c>
      <c r="B28" s="27" t="s">
        <v>81</v>
      </c>
      <c r="C28" s="28" t="s">
        <v>33</v>
      </c>
      <c r="D28" s="29">
        <v>2</v>
      </c>
      <c r="F28" s="118" t="s">
        <v>48</v>
      </c>
    </row>
    <row r="29" spans="1:6" ht="30" x14ac:dyDescent="0.25">
      <c r="A29" s="27" t="s">
        <v>76</v>
      </c>
      <c r="B29" s="28" t="s">
        <v>82</v>
      </c>
      <c r="C29" s="28" t="s">
        <v>61</v>
      </c>
      <c r="D29" s="29">
        <v>1</v>
      </c>
      <c r="F29" s="118" t="s">
        <v>37</v>
      </c>
    </row>
    <row r="30" spans="1:6" ht="30" hidden="1" x14ac:dyDescent="0.25">
      <c r="A30" s="30" t="s">
        <v>85</v>
      </c>
      <c r="B30" s="27" t="s">
        <v>93</v>
      </c>
      <c r="C30" s="28" t="s">
        <v>69</v>
      </c>
      <c r="D30" s="29">
        <v>2</v>
      </c>
      <c r="E30" s="37" t="s">
        <v>195</v>
      </c>
      <c r="F30" s="118" t="s">
        <v>37</v>
      </c>
    </row>
    <row r="31" spans="1:6" ht="30" hidden="1" x14ac:dyDescent="0.25">
      <c r="A31" s="30" t="s">
        <v>85</v>
      </c>
      <c r="B31" s="27" t="s">
        <v>196</v>
      </c>
      <c r="C31" s="28" t="s">
        <v>69</v>
      </c>
      <c r="D31" s="29">
        <v>2</v>
      </c>
      <c r="F31" s="118" t="s">
        <v>37</v>
      </c>
    </row>
    <row r="32" spans="1:6" hidden="1" x14ac:dyDescent="0.25">
      <c r="A32" s="30" t="s">
        <v>85</v>
      </c>
      <c r="B32" s="2" t="s">
        <v>91</v>
      </c>
      <c r="C32" s="2" t="s">
        <v>69</v>
      </c>
      <c r="D32" s="21">
        <v>1</v>
      </c>
      <c r="F32" s="118" t="s">
        <v>48</v>
      </c>
    </row>
    <row r="33" spans="1:6" ht="30" hidden="1" x14ac:dyDescent="0.25">
      <c r="A33" s="30" t="s">
        <v>85</v>
      </c>
      <c r="B33" s="27" t="s">
        <v>109</v>
      </c>
      <c r="C33" s="28" t="s">
        <v>69</v>
      </c>
      <c r="D33" s="29">
        <v>1</v>
      </c>
      <c r="F33" s="118" t="s">
        <v>37</v>
      </c>
    </row>
    <row r="34" spans="1:6" hidden="1" x14ac:dyDescent="0.25">
      <c r="A34" s="30" t="s">
        <v>85</v>
      </c>
      <c r="B34" s="28" t="s">
        <v>133</v>
      </c>
      <c r="C34" s="28" t="s">
        <v>69</v>
      </c>
      <c r="D34" s="29">
        <v>12</v>
      </c>
      <c r="F34" s="118" t="s">
        <v>37</v>
      </c>
    </row>
    <row r="35" spans="1:6" ht="34.15" hidden="1" customHeight="1" x14ac:dyDescent="0.25">
      <c r="A35" s="30" t="s">
        <v>85</v>
      </c>
      <c r="B35" s="27" t="s">
        <v>125</v>
      </c>
      <c r="C35" s="28" t="s">
        <v>69</v>
      </c>
      <c r="D35" s="29">
        <v>2</v>
      </c>
      <c r="E35" s="37" t="s">
        <v>197</v>
      </c>
      <c r="F35" s="118" t="s">
        <v>48</v>
      </c>
    </row>
    <row r="36" spans="1:6" ht="30" hidden="1" x14ac:dyDescent="0.25">
      <c r="A36" s="30" t="s">
        <v>85</v>
      </c>
      <c r="B36" s="28" t="s">
        <v>127</v>
      </c>
      <c r="C36" s="28" t="s">
        <v>69</v>
      </c>
      <c r="D36" s="29">
        <v>2</v>
      </c>
      <c r="E36" s="38" t="s">
        <v>198</v>
      </c>
      <c r="F36" s="118" t="s">
        <v>37</v>
      </c>
    </row>
    <row r="37" spans="1:6" ht="30" hidden="1" x14ac:dyDescent="0.25">
      <c r="A37" s="30" t="s">
        <v>85</v>
      </c>
      <c r="B37" s="28" t="s">
        <v>103</v>
      </c>
      <c r="C37" s="28" t="s">
        <v>69</v>
      </c>
      <c r="D37" s="29">
        <v>4</v>
      </c>
      <c r="E37" s="38"/>
      <c r="F37" s="119" t="s">
        <v>199</v>
      </c>
    </row>
    <row r="38" spans="1:6" hidden="1" x14ac:dyDescent="0.25">
      <c r="A38" s="30" t="s">
        <v>85</v>
      </c>
      <c r="B38" s="28" t="s">
        <v>111</v>
      </c>
      <c r="C38" s="28" t="s">
        <v>69</v>
      </c>
      <c r="D38" s="29">
        <v>1</v>
      </c>
      <c r="E38" s="38">
        <v>45677</v>
      </c>
      <c r="F38" s="118" t="s">
        <v>200</v>
      </c>
    </row>
    <row r="39" spans="1:6" hidden="1" x14ac:dyDescent="0.25">
      <c r="A39" s="30" t="s">
        <v>85</v>
      </c>
      <c r="B39" s="28" t="s">
        <v>96</v>
      </c>
      <c r="C39" s="28" t="s">
        <v>69</v>
      </c>
      <c r="D39" s="29">
        <v>2</v>
      </c>
      <c r="E39" s="38"/>
      <c r="F39" s="118" t="s">
        <v>200</v>
      </c>
    </row>
    <row r="40" spans="1:6" ht="30" hidden="1" x14ac:dyDescent="0.25">
      <c r="A40" s="30" t="s">
        <v>85</v>
      </c>
      <c r="B40" s="27" t="s">
        <v>105</v>
      </c>
      <c r="C40" s="28" t="s">
        <v>69</v>
      </c>
      <c r="D40" s="29" t="s">
        <v>201</v>
      </c>
      <c r="E40" s="39"/>
      <c r="F40" s="118" t="s">
        <v>48</v>
      </c>
    </row>
    <row r="41" spans="1:6" ht="30" hidden="1" x14ac:dyDescent="0.25">
      <c r="A41" s="30" t="s">
        <v>85</v>
      </c>
      <c r="B41" s="27" t="s">
        <v>112</v>
      </c>
      <c r="C41" s="28" t="s">
        <v>69</v>
      </c>
      <c r="D41" s="29">
        <v>1</v>
      </c>
      <c r="F41" s="118" t="s">
        <v>202</v>
      </c>
    </row>
    <row r="42" spans="1:6" ht="45" hidden="1" x14ac:dyDescent="0.25">
      <c r="A42" s="30" t="s">
        <v>85</v>
      </c>
      <c r="B42" s="27" t="s">
        <v>89</v>
      </c>
      <c r="C42" s="28" t="s">
        <v>69</v>
      </c>
      <c r="D42" s="29">
        <v>1</v>
      </c>
      <c r="E42" s="39">
        <v>45746</v>
      </c>
      <c r="F42" s="118" t="s">
        <v>200</v>
      </c>
    </row>
    <row r="43" spans="1:6" ht="45" hidden="1" x14ac:dyDescent="0.25">
      <c r="A43" s="30" t="s">
        <v>85</v>
      </c>
      <c r="B43" s="27" t="s">
        <v>128</v>
      </c>
      <c r="C43" s="28" t="s">
        <v>69</v>
      </c>
      <c r="D43" s="29">
        <v>2</v>
      </c>
      <c r="E43" s="38" t="s">
        <v>203</v>
      </c>
      <c r="F43" s="119" t="s">
        <v>204</v>
      </c>
    </row>
    <row r="44" spans="1:6" ht="60" hidden="1" x14ac:dyDescent="0.25">
      <c r="A44" s="30" t="s">
        <v>85</v>
      </c>
      <c r="B44" s="28" t="s">
        <v>102</v>
      </c>
      <c r="C44" s="28" t="s">
        <v>69</v>
      </c>
      <c r="D44" s="29">
        <v>4</v>
      </c>
      <c r="E44" s="37" t="s">
        <v>205</v>
      </c>
      <c r="F44" s="118" t="s">
        <v>200</v>
      </c>
    </row>
    <row r="45" spans="1:6" ht="30" hidden="1" x14ac:dyDescent="0.25">
      <c r="A45" s="30" t="s">
        <v>85</v>
      </c>
      <c r="B45" s="28" t="s">
        <v>129</v>
      </c>
      <c r="C45" s="28" t="s">
        <v>69</v>
      </c>
      <c r="D45" s="29">
        <v>2</v>
      </c>
      <c r="E45" s="37" t="s">
        <v>206</v>
      </c>
      <c r="F45" s="118" t="s">
        <v>207</v>
      </c>
    </row>
    <row r="46" spans="1:6" hidden="1" x14ac:dyDescent="0.25">
      <c r="A46" s="30" t="s">
        <v>85</v>
      </c>
      <c r="B46" s="28" t="s">
        <v>114</v>
      </c>
      <c r="C46" s="28" t="s">
        <v>69</v>
      </c>
      <c r="D46" s="29">
        <v>1</v>
      </c>
      <c r="F46" s="118" t="s">
        <v>200</v>
      </c>
    </row>
    <row r="47" spans="1:6" hidden="1" x14ac:dyDescent="0.25">
      <c r="A47" s="30" t="s">
        <v>85</v>
      </c>
      <c r="B47" s="28" t="s">
        <v>116</v>
      </c>
      <c r="C47" s="28" t="s">
        <v>69</v>
      </c>
      <c r="D47" s="29">
        <v>1</v>
      </c>
      <c r="F47" s="118" t="s">
        <v>200</v>
      </c>
    </row>
    <row r="48" spans="1:6" ht="60" hidden="1" x14ac:dyDescent="0.25">
      <c r="A48" s="30" t="s">
        <v>85</v>
      </c>
      <c r="B48" s="27" t="s">
        <v>118</v>
      </c>
      <c r="C48" s="28" t="s">
        <v>69</v>
      </c>
      <c r="D48" s="29">
        <v>1</v>
      </c>
      <c r="E48" s="36" t="s">
        <v>208</v>
      </c>
      <c r="F48" s="118" t="s">
        <v>200</v>
      </c>
    </row>
    <row r="49" spans="1:6" ht="30" hidden="1" x14ac:dyDescent="0.25">
      <c r="A49" s="30" t="s">
        <v>85</v>
      </c>
      <c r="B49" s="27" t="s">
        <v>97</v>
      </c>
      <c r="C49" s="28" t="s">
        <v>69</v>
      </c>
      <c r="D49" s="29">
        <v>2</v>
      </c>
      <c r="E49" s="37" t="s">
        <v>209</v>
      </c>
      <c r="F49" s="118" t="s">
        <v>210</v>
      </c>
    </row>
    <row r="50" spans="1:6" hidden="1" x14ac:dyDescent="0.25">
      <c r="A50" s="30" t="s">
        <v>85</v>
      </c>
      <c r="B50" s="28" t="s">
        <v>120</v>
      </c>
      <c r="C50" s="28" t="s">
        <v>69</v>
      </c>
      <c r="D50" s="29">
        <v>1</v>
      </c>
      <c r="E50" s="45" t="s">
        <v>211</v>
      </c>
      <c r="F50" s="118"/>
    </row>
    <row r="51" spans="1:6" x14ac:dyDescent="0.25">
      <c r="A51" s="30" t="s">
        <v>85</v>
      </c>
      <c r="B51" s="28" t="s">
        <v>135</v>
      </c>
      <c r="C51" s="28" t="s">
        <v>134</v>
      </c>
      <c r="D51" s="29">
        <v>1</v>
      </c>
      <c r="E51" s="36" t="s">
        <v>212</v>
      </c>
      <c r="F51" s="118" t="s">
        <v>210</v>
      </c>
    </row>
    <row r="52" spans="1:6" hidden="1" x14ac:dyDescent="0.25">
      <c r="A52" s="30" t="s">
        <v>85</v>
      </c>
      <c r="B52" s="28" t="s">
        <v>122</v>
      </c>
      <c r="C52" s="28" t="s">
        <v>69</v>
      </c>
      <c r="D52" s="29">
        <v>1</v>
      </c>
      <c r="E52" s="39">
        <v>45777</v>
      </c>
      <c r="F52" s="118" t="s">
        <v>200</v>
      </c>
    </row>
    <row r="53" spans="1:6" ht="30" hidden="1" x14ac:dyDescent="0.25">
      <c r="A53" s="30" t="s">
        <v>85</v>
      </c>
      <c r="B53" s="27" t="s">
        <v>123</v>
      </c>
      <c r="C53" s="28" t="s">
        <v>69</v>
      </c>
      <c r="D53" s="29">
        <v>1</v>
      </c>
      <c r="E53" s="46" t="s">
        <v>213</v>
      </c>
      <c r="F53" s="120" t="s">
        <v>214</v>
      </c>
    </row>
    <row r="54" spans="1:6" ht="30" hidden="1" x14ac:dyDescent="0.25">
      <c r="A54" s="30" t="s">
        <v>85</v>
      </c>
      <c r="B54" s="27" t="s">
        <v>101</v>
      </c>
      <c r="C54" s="28" t="s">
        <v>69</v>
      </c>
      <c r="D54" s="29">
        <v>2</v>
      </c>
    </row>
    <row r="55" spans="1:6" hidden="1" x14ac:dyDescent="0.25">
      <c r="A55" s="30" t="s">
        <v>85</v>
      </c>
      <c r="B55" s="28" t="s">
        <v>131</v>
      </c>
      <c r="C55" s="28" t="s">
        <v>69</v>
      </c>
      <c r="D55" s="29">
        <v>6</v>
      </c>
    </row>
    <row r="56" spans="1:6" hidden="1" x14ac:dyDescent="0.25">
      <c r="A56" s="30" t="s">
        <v>85</v>
      </c>
      <c r="B56" s="32" t="s">
        <v>130</v>
      </c>
      <c r="C56" s="32" t="s">
        <v>69</v>
      </c>
      <c r="D56" s="35">
        <v>4</v>
      </c>
    </row>
    <row r="57" spans="1:6" x14ac:dyDescent="0.25">
      <c r="A57" s="30" t="s">
        <v>85</v>
      </c>
      <c r="B57" s="40" t="s">
        <v>136</v>
      </c>
      <c r="C57" s="30" t="s">
        <v>61</v>
      </c>
      <c r="D57" s="31">
        <v>1</v>
      </c>
    </row>
    <row r="58" spans="1:6" x14ac:dyDescent="0.25">
      <c r="A58" s="30" t="s">
        <v>85</v>
      </c>
      <c r="B58" s="40" t="s">
        <v>137</v>
      </c>
      <c r="C58" s="30" t="s">
        <v>61</v>
      </c>
      <c r="D58" s="31">
        <v>1</v>
      </c>
    </row>
    <row r="59" spans="1:6" x14ac:dyDescent="0.25">
      <c r="A59" s="30" t="s">
        <v>85</v>
      </c>
      <c r="B59" s="40" t="s">
        <v>138</v>
      </c>
      <c r="C59" s="30" t="s">
        <v>61</v>
      </c>
      <c r="D59" s="31">
        <v>1</v>
      </c>
    </row>
    <row r="60" spans="1:6" x14ac:dyDescent="0.25">
      <c r="A60" s="30" t="s">
        <v>85</v>
      </c>
      <c r="B60" s="40" t="s">
        <v>139</v>
      </c>
      <c r="C60" s="30" t="s">
        <v>61</v>
      </c>
      <c r="D60" s="31">
        <v>1</v>
      </c>
    </row>
    <row r="61" spans="1:6" x14ac:dyDescent="0.25">
      <c r="A61" s="30" t="s">
        <v>85</v>
      </c>
      <c r="B61" s="40" t="s">
        <v>140</v>
      </c>
      <c r="C61" s="30" t="s">
        <v>61</v>
      </c>
      <c r="D61" s="31">
        <v>1</v>
      </c>
    </row>
    <row r="62" spans="1:6" x14ac:dyDescent="0.25">
      <c r="A62" s="30" t="s">
        <v>85</v>
      </c>
      <c r="B62" s="40" t="s">
        <v>141</v>
      </c>
      <c r="C62" s="30" t="s">
        <v>61</v>
      </c>
      <c r="D62" s="31">
        <v>1</v>
      </c>
    </row>
    <row r="63" spans="1:6" x14ac:dyDescent="0.25">
      <c r="A63" s="30" t="s">
        <v>85</v>
      </c>
      <c r="B63" s="40" t="s">
        <v>142</v>
      </c>
      <c r="C63" s="30" t="s">
        <v>61</v>
      </c>
      <c r="D63" s="31">
        <v>1</v>
      </c>
    </row>
    <row r="64" spans="1:6" x14ac:dyDescent="0.25">
      <c r="A64" s="30" t="s">
        <v>85</v>
      </c>
      <c r="B64" s="40" t="s">
        <v>143</v>
      </c>
      <c r="C64" s="30" t="s">
        <v>61</v>
      </c>
      <c r="D64" s="31">
        <v>1</v>
      </c>
    </row>
    <row r="65" spans="1:6" x14ac:dyDescent="0.25">
      <c r="A65" s="30" t="s">
        <v>85</v>
      </c>
      <c r="B65" s="43" t="s">
        <v>215</v>
      </c>
      <c r="C65" s="30" t="s">
        <v>134</v>
      </c>
      <c r="D65" s="31">
        <v>1</v>
      </c>
      <c r="F65">
        <v>2</v>
      </c>
    </row>
    <row r="66" spans="1:6" x14ac:dyDescent="0.25">
      <c r="A66" s="30" t="s">
        <v>85</v>
      </c>
      <c r="B66" s="43" t="s">
        <v>216</v>
      </c>
      <c r="C66" s="30" t="s">
        <v>134</v>
      </c>
      <c r="D66" s="31"/>
      <c r="F66">
        <v>1</v>
      </c>
    </row>
    <row r="67" spans="1:6" x14ac:dyDescent="0.25">
      <c r="A67" s="30" t="s">
        <v>85</v>
      </c>
      <c r="B67" s="43" t="s">
        <v>217</v>
      </c>
      <c r="C67" s="30" t="s">
        <v>134</v>
      </c>
      <c r="D67" s="31">
        <v>1</v>
      </c>
      <c r="F67">
        <v>2</v>
      </c>
    </row>
    <row r="68" spans="1:6" x14ac:dyDescent="0.25">
      <c r="A68" s="30" t="s">
        <v>85</v>
      </c>
      <c r="B68" s="43" t="s">
        <v>218</v>
      </c>
      <c r="C68" s="30" t="s">
        <v>134</v>
      </c>
      <c r="D68" s="31">
        <v>1</v>
      </c>
    </row>
    <row r="69" spans="1:6" x14ac:dyDescent="0.25">
      <c r="A69" s="30" t="s">
        <v>85</v>
      </c>
      <c r="B69" s="43" t="s">
        <v>219</v>
      </c>
      <c r="C69" s="30" t="s">
        <v>134</v>
      </c>
      <c r="D69" s="31"/>
    </row>
    <row r="70" spans="1:6" x14ac:dyDescent="0.25">
      <c r="A70" s="30" t="s">
        <v>85</v>
      </c>
      <c r="B70" s="43" t="s">
        <v>220</v>
      </c>
      <c r="C70" s="30" t="s">
        <v>134</v>
      </c>
      <c r="D70" s="31"/>
    </row>
    <row r="71" spans="1:6" x14ac:dyDescent="0.25">
      <c r="A71" s="30" t="s">
        <v>85</v>
      </c>
      <c r="B71" s="33" t="s">
        <v>106</v>
      </c>
      <c r="C71" s="33" t="s">
        <v>79</v>
      </c>
      <c r="D71" s="42">
        <v>1</v>
      </c>
    </row>
    <row r="72" spans="1:6" x14ac:dyDescent="0.25">
      <c r="A72" s="30" t="s">
        <v>85</v>
      </c>
      <c r="B72" s="30" t="s">
        <v>107</v>
      </c>
      <c r="C72" s="30" t="s">
        <v>79</v>
      </c>
      <c r="D72" s="31">
        <v>1</v>
      </c>
    </row>
    <row r="73" spans="1:6" x14ac:dyDescent="0.25">
      <c r="A73" s="30" t="s">
        <v>85</v>
      </c>
      <c r="B73" s="33" t="s">
        <v>157</v>
      </c>
      <c r="C73" s="30" t="s">
        <v>134</v>
      </c>
      <c r="D73" s="31">
        <v>1</v>
      </c>
      <c r="E73" s="41">
        <v>45992</v>
      </c>
    </row>
    <row r="74" spans="1:6" x14ac:dyDescent="0.25">
      <c r="A74" s="30" t="s">
        <v>85</v>
      </c>
      <c r="B74" s="33" t="s">
        <v>108</v>
      </c>
      <c r="C74" s="30" t="s">
        <v>61</v>
      </c>
      <c r="D74" s="31">
        <v>4</v>
      </c>
    </row>
    <row r="75" spans="1:6" x14ac:dyDescent="0.25">
      <c r="A75" s="30" t="s">
        <v>85</v>
      </c>
      <c r="B75" s="33" t="s">
        <v>156</v>
      </c>
      <c r="C75" s="30" t="s">
        <v>79</v>
      </c>
      <c r="D75" s="31">
        <v>4</v>
      </c>
    </row>
    <row r="76" spans="1:6" ht="30" x14ac:dyDescent="0.25">
      <c r="A76" s="30" t="s">
        <v>85</v>
      </c>
      <c r="B76" s="34" t="s">
        <v>221</v>
      </c>
      <c r="C76" s="2"/>
      <c r="D76" s="21">
        <v>1</v>
      </c>
      <c r="E76" s="39">
        <v>45777</v>
      </c>
    </row>
    <row r="77" spans="1:6" x14ac:dyDescent="0.25">
      <c r="A77" s="30" t="s">
        <v>85</v>
      </c>
      <c r="B77" t="s">
        <v>222</v>
      </c>
      <c r="C77" s="43" t="s">
        <v>150</v>
      </c>
    </row>
    <row r="78" spans="1:6" x14ac:dyDescent="0.25">
      <c r="A78" s="30" t="s">
        <v>85</v>
      </c>
      <c r="B78" t="s">
        <v>223</v>
      </c>
      <c r="C78" s="43" t="s">
        <v>150</v>
      </c>
    </row>
    <row r="79" spans="1:6" x14ac:dyDescent="0.25">
      <c r="A79" s="43" t="s">
        <v>85</v>
      </c>
      <c r="B79" s="129" t="s">
        <v>224</v>
      </c>
      <c r="C79" s="43" t="s">
        <v>150</v>
      </c>
      <c r="D79" s="130">
        <v>1</v>
      </c>
    </row>
    <row r="80" spans="1:6" x14ac:dyDescent="0.25">
      <c r="A80" s="153" t="s">
        <v>85</v>
      </c>
      <c r="B80" s="129" t="s">
        <v>225</v>
      </c>
      <c r="C80" s="153" t="s">
        <v>150</v>
      </c>
      <c r="D80" s="130">
        <v>1</v>
      </c>
    </row>
    <row r="81" spans="1:4" ht="105" x14ac:dyDescent="0.25">
      <c r="A81" s="2"/>
      <c r="B81" s="128" t="s">
        <v>226</v>
      </c>
      <c r="C81" s="2"/>
      <c r="D81" s="21"/>
    </row>
    <row r="82" spans="1:4" ht="75" x14ac:dyDescent="0.25">
      <c r="A82" s="2"/>
      <c r="B82" s="128" t="s">
        <v>227</v>
      </c>
      <c r="C82" s="2"/>
      <c r="D82" s="21"/>
    </row>
  </sheetData>
  <autoFilter ref="A6:F82" xr:uid="{826E09DD-E3A5-451C-A6F7-09BCA4E4CC88}">
    <filterColumn colId="2">
      <filters blank="1">
        <filter val="Auditoría interna"/>
        <filter val="Gestion del proceso"/>
        <filter val="Seguimiento de acciones"/>
        <filter val="Seguimiento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0CE75-77A2-40DB-89A2-E57212E00DF7}">
  <dimension ref="A1:Z35"/>
  <sheetViews>
    <sheetView topLeftCell="C6" zoomScale="85" zoomScaleNormal="85" workbookViewId="0">
      <selection activeCell="Y19" sqref="Y19"/>
    </sheetView>
  </sheetViews>
  <sheetFormatPr baseColWidth="10" defaultColWidth="11.42578125" defaultRowHeight="15" x14ac:dyDescent="0.25"/>
  <cols>
    <col min="2" max="2" width="59.7109375" customWidth="1"/>
    <col min="8" max="8" width="14.7109375" customWidth="1"/>
    <col min="12" max="13" width="0" hidden="1" customWidth="1"/>
    <col min="14" max="14" width="15" hidden="1" customWidth="1"/>
    <col min="15" max="16" width="0" hidden="1" customWidth="1"/>
    <col min="17" max="17" width="18.28515625" customWidth="1"/>
    <col min="18" max="18" width="16.5703125" customWidth="1"/>
    <col min="24" max="24" width="16.28515625" customWidth="1"/>
    <col min="25" max="25" width="20.5703125" customWidth="1"/>
    <col min="26" max="26" width="20.7109375" customWidth="1"/>
  </cols>
  <sheetData>
    <row r="1" spans="1:26" ht="15.75" thickBot="1" x14ac:dyDescent="0.3"/>
    <row r="2" spans="1:26" x14ac:dyDescent="0.25">
      <c r="B2" s="96"/>
      <c r="C2" s="264" t="s">
        <v>228</v>
      </c>
      <c r="D2" s="265"/>
      <c r="E2" s="265"/>
      <c r="F2" s="265"/>
      <c r="G2" s="265"/>
      <c r="H2" s="265"/>
      <c r="I2" s="265"/>
      <c r="J2" s="265"/>
      <c r="K2" s="265"/>
      <c r="L2" s="265"/>
      <c r="M2" s="265"/>
      <c r="N2" s="265"/>
      <c r="O2" s="265"/>
      <c r="P2" s="265"/>
      <c r="Q2" s="265"/>
      <c r="R2" s="265"/>
      <c r="S2" s="266"/>
    </row>
    <row r="3" spans="1:26" ht="15.75" thickBot="1" x14ac:dyDescent="0.3">
      <c r="B3" s="97"/>
      <c r="C3" s="267"/>
      <c r="D3" s="268"/>
      <c r="E3" s="268"/>
      <c r="F3" s="268"/>
      <c r="G3" s="268"/>
      <c r="H3" s="268"/>
      <c r="I3" s="268"/>
      <c r="J3" s="268"/>
      <c r="K3" s="268"/>
      <c r="L3" s="268"/>
      <c r="M3" s="268"/>
      <c r="N3" s="268"/>
      <c r="O3" s="268"/>
      <c r="P3" s="268"/>
      <c r="Q3" s="268"/>
      <c r="R3" s="268"/>
      <c r="S3" s="269"/>
    </row>
    <row r="4" spans="1:26" x14ac:dyDescent="0.25">
      <c r="B4" s="97"/>
      <c r="C4" s="270" t="s">
        <v>229</v>
      </c>
      <c r="D4" s="271"/>
      <c r="E4" s="271"/>
      <c r="F4" s="271"/>
      <c r="G4" s="271"/>
      <c r="H4" s="271"/>
      <c r="I4" s="271"/>
      <c r="J4" s="271"/>
      <c r="K4" s="271"/>
      <c r="L4" s="271"/>
      <c r="M4" s="271"/>
      <c r="N4" s="271"/>
      <c r="O4" s="271"/>
      <c r="P4" s="271"/>
      <c r="Q4" s="271"/>
      <c r="R4" s="271"/>
      <c r="S4" s="272"/>
    </row>
    <row r="5" spans="1:26" ht="15.75" thickBot="1" x14ac:dyDescent="0.3">
      <c r="B5" s="97"/>
      <c r="C5" s="273"/>
      <c r="D5" s="274"/>
      <c r="E5" s="274"/>
      <c r="F5" s="274"/>
      <c r="G5" s="274"/>
      <c r="H5" s="274"/>
      <c r="I5" s="274"/>
      <c r="J5" s="274"/>
      <c r="K5" s="274"/>
      <c r="L5" s="274"/>
      <c r="M5" s="274"/>
      <c r="N5" s="274"/>
      <c r="O5" s="274"/>
      <c r="P5" s="274"/>
      <c r="Q5" s="274"/>
      <c r="R5" s="274"/>
      <c r="S5" s="275"/>
    </row>
    <row r="6" spans="1:26" ht="15.75" thickBot="1" x14ac:dyDescent="0.3">
      <c r="B6" s="276" t="s">
        <v>230</v>
      </c>
      <c r="C6" s="277"/>
      <c r="D6" s="277" t="s">
        <v>231</v>
      </c>
      <c r="E6" s="277"/>
      <c r="F6" s="277"/>
      <c r="G6" s="277"/>
      <c r="H6" s="277"/>
      <c r="I6" s="277"/>
      <c r="J6" s="277"/>
      <c r="K6" s="277"/>
      <c r="L6" s="277"/>
      <c r="M6" s="277"/>
      <c r="N6" s="277"/>
      <c r="O6" s="277"/>
      <c r="P6" s="277"/>
      <c r="Q6" s="278"/>
      <c r="R6" s="278"/>
      <c r="S6" s="279"/>
    </row>
    <row r="7" spans="1:26" ht="15.75" thickBot="1" x14ac:dyDescent="0.3">
      <c r="B7" s="97"/>
      <c r="C7" s="98"/>
      <c r="D7" s="99"/>
      <c r="E7" s="99"/>
      <c r="F7" s="99"/>
      <c r="G7" s="99"/>
      <c r="H7" s="99"/>
      <c r="I7" s="99"/>
      <c r="J7" s="99"/>
      <c r="K7" s="99"/>
      <c r="L7" s="99"/>
      <c r="M7" s="99"/>
      <c r="N7" s="99"/>
      <c r="O7" s="99"/>
      <c r="P7" s="99"/>
      <c r="Q7" s="99"/>
      <c r="R7" s="99"/>
      <c r="S7" s="100"/>
    </row>
    <row r="8" spans="1:26" ht="15.75" thickBot="1" x14ac:dyDescent="0.3">
      <c r="B8" s="101"/>
      <c r="C8" s="102"/>
      <c r="D8" s="102"/>
      <c r="E8" s="102"/>
      <c r="F8" s="102"/>
      <c r="G8" s="102"/>
      <c r="H8" s="102"/>
      <c r="I8" s="102"/>
      <c r="J8" s="102"/>
      <c r="K8" s="102"/>
      <c r="L8" s="102"/>
      <c r="M8" s="102"/>
      <c r="N8" s="102"/>
      <c r="O8" s="102"/>
      <c r="P8" s="102"/>
      <c r="Q8" s="102"/>
      <c r="R8" s="102"/>
      <c r="S8" s="103"/>
    </row>
    <row r="9" spans="1:26" ht="15.75" thickBot="1" x14ac:dyDescent="0.3">
      <c r="B9" s="97"/>
      <c r="C9" s="104"/>
      <c r="D9" s="99"/>
      <c r="E9" s="99"/>
      <c r="F9" s="99"/>
      <c r="G9" s="99"/>
      <c r="H9" s="99"/>
      <c r="I9" s="99"/>
      <c r="J9" s="99"/>
      <c r="K9" s="99"/>
      <c r="L9" s="99"/>
      <c r="M9" s="99"/>
      <c r="N9" s="99"/>
      <c r="O9" s="99"/>
      <c r="P9" s="99"/>
      <c r="Q9" s="105" t="s">
        <v>232</v>
      </c>
      <c r="R9" s="256" t="s">
        <v>233</v>
      </c>
      <c r="S9" s="257"/>
    </row>
    <row r="10" spans="1:26" ht="15.75" thickBot="1" x14ac:dyDescent="0.3"/>
    <row r="11" spans="1:26" ht="36.75" thickBot="1" x14ac:dyDescent="0.3">
      <c r="A11" s="58"/>
      <c r="B11" s="59"/>
      <c r="C11" s="258" t="s">
        <v>231</v>
      </c>
      <c r="D11" s="258"/>
      <c r="E11" s="258"/>
      <c r="F11" s="258"/>
      <c r="G11" s="259"/>
      <c r="H11" s="260"/>
      <c r="I11" s="60"/>
      <c r="J11" s="60"/>
      <c r="K11" s="60"/>
      <c r="L11" s="60"/>
      <c r="M11" s="60"/>
      <c r="N11" s="60"/>
      <c r="O11" s="60"/>
      <c r="P11" s="60"/>
      <c r="Q11" s="60"/>
      <c r="R11" s="60"/>
      <c r="S11" s="60"/>
      <c r="T11" s="61"/>
      <c r="U11" s="62"/>
      <c r="V11" s="62"/>
      <c r="W11" s="62" t="s">
        <v>234</v>
      </c>
      <c r="X11" s="63"/>
      <c r="Y11" s="62" t="s">
        <v>235</v>
      </c>
      <c r="Z11" s="62"/>
    </row>
    <row r="12" spans="1:26" ht="15.75" thickBot="1" x14ac:dyDescent="0.3">
      <c r="A12" s="64"/>
      <c r="B12" s="65"/>
      <c r="C12" s="261" t="s">
        <v>236</v>
      </c>
      <c r="D12" s="262"/>
      <c r="E12" s="262"/>
      <c r="F12" s="262"/>
      <c r="G12" s="263"/>
      <c r="H12" s="66"/>
      <c r="I12" s="67">
        <v>0.19</v>
      </c>
      <c r="J12" s="67"/>
      <c r="K12" s="67"/>
      <c r="L12" s="67"/>
      <c r="M12" s="67"/>
      <c r="N12" s="67"/>
      <c r="O12" s="67"/>
      <c r="P12" s="67"/>
      <c r="Q12" s="65"/>
      <c r="R12" s="67">
        <v>0.18</v>
      </c>
      <c r="S12" s="67">
        <v>0.16</v>
      </c>
      <c r="T12" s="65"/>
      <c r="U12" s="65"/>
      <c r="V12" s="65"/>
      <c r="W12" s="65"/>
      <c r="X12" s="65"/>
      <c r="Y12" s="65"/>
      <c r="Z12" s="65"/>
    </row>
    <row r="13" spans="1:26" ht="105.75" thickBot="1" x14ac:dyDescent="0.3">
      <c r="A13" s="64"/>
      <c r="B13" s="68" t="s">
        <v>237</v>
      </c>
      <c r="C13" s="69" t="s">
        <v>238</v>
      </c>
      <c r="D13" s="70" t="s">
        <v>239</v>
      </c>
      <c r="E13" s="71" t="s">
        <v>240</v>
      </c>
      <c r="F13" s="72" t="s">
        <v>241</v>
      </c>
      <c r="G13" s="73" t="s">
        <v>242</v>
      </c>
      <c r="H13" s="74" t="s">
        <v>243</v>
      </c>
      <c r="I13" s="74" t="s">
        <v>244</v>
      </c>
      <c r="J13" s="74" t="s">
        <v>245</v>
      </c>
      <c r="K13" s="74" t="s">
        <v>246</v>
      </c>
      <c r="L13" s="74" t="s">
        <v>247</v>
      </c>
      <c r="M13" s="74" t="s">
        <v>248</v>
      </c>
      <c r="N13" s="74" t="s">
        <v>249</v>
      </c>
      <c r="O13" s="74" t="s">
        <v>250</v>
      </c>
      <c r="P13" s="74" t="s">
        <v>251</v>
      </c>
      <c r="Q13" s="74" t="s">
        <v>252</v>
      </c>
      <c r="R13" s="74" t="s">
        <v>253</v>
      </c>
      <c r="S13" s="75" t="s">
        <v>254</v>
      </c>
      <c r="T13" s="74" t="s">
        <v>255</v>
      </c>
      <c r="U13" s="74" t="s">
        <v>256</v>
      </c>
      <c r="V13" s="74" t="s">
        <v>257</v>
      </c>
      <c r="W13" s="74" t="s">
        <v>258</v>
      </c>
      <c r="X13" s="74" t="s">
        <v>259</v>
      </c>
      <c r="Y13" s="74" t="s">
        <v>260</v>
      </c>
      <c r="Z13" s="74" t="s">
        <v>261</v>
      </c>
    </row>
    <row r="14" spans="1:26" ht="25.5" x14ac:dyDescent="0.25">
      <c r="A14" s="76">
        <v>2023</v>
      </c>
      <c r="B14" s="77" t="s">
        <v>262</v>
      </c>
      <c r="C14" s="78"/>
      <c r="D14" s="78">
        <v>2</v>
      </c>
      <c r="E14" s="78"/>
      <c r="F14" s="78"/>
      <c r="G14" s="79">
        <f t="shared" ref="G14:G25" si="0">SUM(C14:F14)</f>
        <v>2</v>
      </c>
      <c r="H14" s="80" t="str">
        <f>IF(C14&gt;=1,"Extremo",IF(D14&gt;=1,"Alto",IF(E14&gt;=1,"Moderado",IF(F14&gt;=1,"Bajo",IF(G14=0,"Bajo")))))</f>
        <v>Alto</v>
      </c>
      <c r="I14" s="81">
        <f>IF(C14&gt;=1,5,IF(D14&gt;=1,4,IF(E14&gt;=1,3,IF(F14&gt;=1,2,IF(G14=0,1)))))</f>
        <v>4</v>
      </c>
      <c r="J14" s="81"/>
      <c r="K14" s="81"/>
      <c r="L14" s="123"/>
      <c r="M14" s="81"/>
      <c r="N14" s="81"/>
      <c r="O14" s="81"/>
      <c r="P14" s="81"/>
      <c r="Q14" s="83" t="s">
        <v>263</v>
      </c>
      <c r="R14" s="82">
        <f t="shared" ref="R14:R25" si="1">INDEX(Result_Aud_Ant_Calif,MATCH(Q14,Result_Aud_Ant_Def,0))</f>
        <v>4</v>
      </c>
      <c r="S14" s="84" t="e">
        <f>INDEX(Impacto_Ppto_Calif,MATCH(#REF!,Impacto_Ppto_Def,0))</f>
        <v>#REF!</v>
      </c>
      <c r="T14" s="85">
        <f ca="1">#REF!*I14+#REF!*#REF!+#REF!*#REF!+$Q$15*#REF!+#REF!*R14+$T$15*S14</f>
        <v>3.1399999999999997</v>
      </c>
      <c r="U14" s="85" t="str">
        <f t="shared" ref="U14:U25" ca="1" si="2">LOOKUP(T14,Nivel_Criticidad)</f>
        <v>Alto</v>
      </c>
      <c r="V14" s="82" t="str">
        <f ca="1">INDEX(Ciclo_Rotación_Calif,MATCH(U14,Ciclo_Rotación_Def,0))</f>
        <v>Cada 2 años</v>
      </c>
      <c r="W14" s="86" t="str">
        <f t="shared" ref="W14:W25" ca="1" si="3">IF(V14="Cada año",B14,"")</f>
        <v/>
      </c>
      <c r="X14" s="126" t="str">
        <f t="shared" ref="X14:X25" ca="1" si="4">IF(OR(V14="Cada año",V14="Cada 2 años"),B14,"")</f>
        <v>Gestión documental</v>
      </c>
      <c r="Y14" s="86" t="str">
        <f t="shared" ref="Y14:Y25" ca="1" si="5">IF(OR(V14="Cada año",V14="Cada 3 años"),B14,"")</f>
        <v/>
      </c>
      <c r="Z14" s="86" t="str">
        <f t="shared" ref="Z14:Z25" ca="1" si="6">IF(OR(V14="Cada año",V14="Cada 2 años",V14="Cada 4 años"),B14,"")</f>
        <v>Gestión documental</v>
      </c>
    </row>
    <row r="15" spans="1:26" ht="25.5" x14ac:dyDescent="0.25">
      <c r="A15" s="76">
        <v>2023</v>
      </c>
      <c r="B15" s="121" t="s">
        <v>264</v>
      </c>
      <c r="C15" s="122"/>
      <c r="D15" s="122">
        <v>1</v>
      </c>
      <c r="E15" s="122">
        <v>3</v>
      </c>
      <c r="F15" s="122"/>
      <c r="G15" s="87">
        <f t="shared" si="0"/>
        <v>4</v>
      </c>
      <c r="H15" s="80" t="str">
        <f t="shared" ref="H15:H25" si="7">IF(C15&gt;=1,"Extremo",IF(D15&gt;=1,"Alto",IF(E15&gt;=1,"Moderado",IF(F15&gt;=1,"Bajo",IF(G15=0,"Bajo")))))</f>
        <v>Alto</v>
      </c>
      <c r="I15" s="81">
        <f t="shared" ref="I15:I25" si="8">IF(C15&gt;=1,5,IF(D15&gt;=1,4,IF(E15&gt;=1,3,IF(F15&gt;=1,2,IF(G15=0,1)))))</f>
        <v>4</v>
      </c>
      <c r="J15" s="81"/>
      <c r="K15" s="81"/>
      <c r="L15" s="81"/>
      <c r="M15" s="81"/>
      <c r="N15" s="81"/>
      <c r="O15" s="81"/>
      <c r="P15" s="81"/>
      <c r="Q15" s="83" t="s">
        <v>263</v>
      </c>
      <c r="R15" s="82">
        <v>3</v>
      </c>
      <c r="S15" s="84" t="e">
        <f>INDEX(Impacto_Ppto_Calif,MATCH(#REF!,Impacto_Ppto_Def,0))</f>
        <v>#REF!</v>
      </c>
      <c r="T15" s="85">
        <f ca="1">#REF!*I15+#REF!*#REF!+#REF!*#REF!+$Q$15*#REF!+#REF!*R15+$T$15*S15</f>
        <v>2.6100000000000003</v>
      </c>
      <c r="U15" s="85" t="str">
        <f t="shared" ca="1" si="2"/>
        <v>Moderado</v>
      </c>
      <c r="V15" s="82" t="str">
        <f t="shared" ref="V15:V25" ca="1" si="9">INDEX(Ciclo_Rotación_Calif,MATCH(U15,Ciclo_Rotación_Def,0))</f>
        <v>Cada 3 años</v>
      </c>
      <c r="W15" s="86" t="str">
        <f t="shared" ca="1" si="3"/>
        <v/>
      </c>
      <c r="X15" s="86" t="str">
        <f t="shared" ca="1" si="4"/>
        <v/>
      </c>
      <c r="Y15" s="127" t="str">
        <f t="shared" ca="1" si="5"/>
        <v>Gestión del Talento Humano</v>
      </c>
      <c r="Z15" s="86" t="str">
        <f t="shared" ca="1" si="6"/>
        <v/>
      </c>
    </row>
    <row r="16" spans="1:26" ht="25.5" x14ac:dyDescent="0.25">
      <c r="A16" s="76">
        <v>2022</v>
      </c>
      <c r="B16" s="121" t="s">
        <v>265</v>
      </c>
      <c r="C16" s="122"/>
      <c r="D16" s="122">
        <v>2</v>
      </c>
      <c r="E16" s="122">
        <v>2</v>
      </c>
      <c r="F16" s="122"/>
      <c r="G16" s="87">
        <f t="shared" si="0"/>
        <v>4</v>
      </c>
      <c r="H16" s="80" t="str">
        <f t="shared" si="7"/>
        <v>Alto</v>
      </c>
      <c r="I16" s="81">
        <f t="shared" si="8"/>
        <v>4</v>
      </c>
      <c r="J16" s="81"/>
      <c r="K16" s="81" t="s">
        <v>266</v>
      </c>
      <c r="L16" s="81"/>
      <c r="M16" s="81"/>
      <c r="N16" s="81"/>
      <c r="O16" s="81"/>
      <c r="P16" s="81"/>
      <c r="Q16" s="83" t="s">
        <v>267</v>
      </c>
      <c r="R16" s="82">
        <f t="shared" si="1"/>
        <v>3</v>
      </c>
      <c r="S16" s="84" t="e">
        <f>INDEX(Impacto_Ppto_Calif,MATCH(#REF!,Impacto_Ppto_Def,0))</f>
        <v>#REF!</v>
      </c>
      <c r="T16" s="85">
        <f ca="1">#REF!*I16+#REF!*#REF!+#REF!*#REF!+$Q$15*#REF!+#REF!*R16+$T$15*S16</f>
        <v>3.1900000000000004</v>
      </c>
      <c r="U16" s="85" t="str">
        <f t="shared" ca="1" si="2"/>
        <v>Alto</v>
      </c>
      <c r="V16" s="82" t="str">
        <f t="shared" ca="1" si="9"/>
        <v>Cada 2 años</v>
      </c>
      <c r="W16" s="86" t="str">
        <f t="shared" ca="1" si="3"/>
        <v/>
      </c>
      <c r="X16" s="86" t="str">
        <f t="shared" ca="1" si="4"/>
        <v>Gestión Financiera</v>
      </c>
      <c r="Y16" s="86" t="str">
        <f t="shared" ca="1" si="5"/>
        <v/>
      </c>
      <c r="Z16" s="86" t="str">
        <f t="shared" ca="1" si="6"/>
        <v>Gestión Financiera</v>
      </c>
    </row>
    <row r="17" spans="1:26" ht="25.5" x14ac:dyDescent="0.25">
      <c r="A17" s="76">
        <v>2024</v>
      </c>
      <c r="B17" s="121" t="s">
        <v>268</v>
      </c>
      <c r="C17" s="122"/>
      <c r="D17" s="122">
        <v>2</v>
      </c>
      <c r="E17" s="122"/>
      <c r="F17" s="122"/>
      <c r="G17" s="87">
        <f t="shared" si="0"/>
        <v>2</v>
      </c>
      <c r="H17" s="80" t="str">
        <f t="shared" si="7"/>
        <v>Alto</v>
      </c>
      <c r="I17" s="81">
        <f>IF(C17&gt;=1,5,IF(D17&gt;=1,4,IF(E17&gt;=1,3,IF(F17&gt;=1,2,IF(G17=0,1)))))</f>
        <v>4</v>
      </c>
      <c r="J17" s="81"/>
      <c r="K17" s="81"/>
      <c r="L17" s="81"/>
      <c r="M17" s="81"/>
      <c r="N17" s="81"/>
      <c r="O17" s="81"/>
      <c r="P17" s="81"/>
      <c r="Q17" s="83" t="s">
        <v>269</v>
      </c>
      <c r="R17" s="82">
        <f t="shared" si="1"/>
        <v>2</v>
      </c>
      <c r="S17" s="84" t="e">
        <f>INDEX(Impacto_Ppto_Calif,MATCH(#REF!,Impacto_Ppto_Def,0))</f>
        <v>#REF!</v>
      </c>
      <c r="T17" s="85">
        <f ca="1">#REF!*I17+#REF!*#REF!+#REF!*#REF!+$Q$15*#REF!+#REF!*R17+$T$15*S17</f>
        <v>3.01</v>
      </c>
      <c r="U17" s="85" t="str">
        <f t="shared" ca="1" si="2"/>
        <v>Alto</v>
      </c>
      <c r="V17" s="82" t="str">
        <f t="shared" ca="1" si="9"/>
        <v>Cada 2 años</v>
      </c>
      <c r="W17" s="86" t="str">
        <f t="shared" ca="1" si="3"/>
        <v/>
      </c>
      <c r="X17" s="124" t="str">
        <f t="shared" ca="1" si="4"/>
        <v>Planeación Estratégica</v>
      </c>
      <c r="Y17" s="86" t="str">
        <f t="shared" ca="1" si="5"/>
        <v/>
      </c>
      <c r="Z17" s="86" t="str">
        <f t="shared" ca="1" si="6"/>
        <v>Planeación Estratégica</v>
      </c>
    </row>
    <row r="18" spans="1:26" ht="38.25" x14ac:dyDescent="0.25">
      <c r="A18" s="76">
        <v>2024</v>
      </c>
      <c r="B18" s="121" t="s">
        <v>270</v>
      </c>
      <c r="C18" s="122"/>
      <c r="D18" s="122">
        <v>2</v>
      </c>
      <c r="E18" s="122">
        <v>1</v>
      </c>
      <c r="F18" s="122"/>
      <c r="G18" s="87">
        <f t="shared" si="0"/>
        <v>3</v>
      </c>
      <c r="H18" s="80" t="str">
        <f t="shared" si="7"/>
        <v>Alto</v>
      </c>
      <c r="I18" s="81">
        <f t="shared" si="8"/>
        <v>4</v>
      </c>
      <c r="J18" s="81"/>
      <c r="K18" s="81" t="s">
        <v>266</v>
      </c>
      <c r="L18" s="81"/>
      <c r="M18" s="81"/>
      <c r="N18" s="81"/>
      <c r="O18" s="81"/>
      <c r="P18" s="81"/>
      <c r="Q18" s="83" t="s">
        <v>267</v>
      </c>
      <c r="R18" s="82">
        <f t="shared" si="1"/>
        <v>3</v>
      </c>
      <c r="S18" s="84" t="e">
        <f>INDEX(Impacto_Ppto_Calif,MATCH(#REF!,Impacto_Ppto_Def,0))</f>
        <v>#REF!</v>
      </c>
      <c r="T18" s="85">
        <f ca="1">#REF!*I18+#REF!*#REF!+#REF!*#REF!+$Q$15*#REF!+#REF!*R18+$T$15*S18</f>
        <v>3.03</v>
      </c>
      <c r="U18" s="85" t="str">
        <f t="shared" ca="1" si="2"/>
        <v>Alto</v>
      </c>
      <c r="V18" s="82" t="str">
        <f t="shared" ca="1" si="9"/>
        <v>Cada 2 años</v>
      </c>
      <c r="W18" s="86" t="str">
        <f t="shared" ca="1" si="3"/>
        <v/>
      </c>
      <c r="X18" s="124" t="str">
        <f t="shared" ca="1" si="4"/>
        <v>Gestión de Bienes y Servicios</v>
      </c>
      <c r="Y18" s="86" t="str">
        <f t="shared" ca="1" si="5"/>
        <v/>
      </c>
      <c r="Z18" s="86" t="str">
        <f t="shared" ca="1" si="6"/>
        <v>Gestión de Bienes y Servicios</v>
      </c>
    </row>
    <row r="19" spans="1:26" ht="51" x14ac:dyDescent="0.25">
      <c r="A19" s="76"/>
      <c r="B19" s="121" t="s">
        <v>271</v>
      </c>
      <c r="C19" s="122"/>
      <c r="D19" s="122">
        <v>1</v>
      </c>
      <c r="E19" s="122">
        <v>2</v>
      </c>
      <c r="F19" s="122"/>
      <c r="G19" s="87">
        <f t="shared" si="0"/>
        <v>3</v>
      </c>
      <c r="H19" s="80" t="str">
        <f t="shared" si="7"/>
        <v>Alto</v>
      </c>
      <c r="I19" s="81">
        <f t="shared" si="8"/>
        <v>4</v>
      </c>
      <c r="J19" s="81"/>
      <c r="K19" s="81"/>
      <c r="L19" s="81"/>
      <c r="M19" s="81"/>
      <c r="N19" s="81"/>
      <c r="O19" s="81"/>
      <c r="P19" s="81"/>
      <c r="Q19" s="83" t="s">
        <v>267</v>
      </c>
      <c r="R19" s="82">
        <f t="shared" si="1"/>
        <v>3</v>
      </c>
      <c r="S19" s="84" t="e">
        <f>INDEX(Impacto_Ppto_Calif,MATCH(#REF!,Impacto_Ppto_Def,0))</f>
        <v>#REF!</v>
      </c>
      <c r="T19" s="85">
        <f ca="1">#REF!*I19+#REF!*#REF!+#REF!*#REF!+$Q$15*#REF!+#REF!*R19+$T$15*S19</f>
        <v>3.2</v>
      </c>
      <c r="U19" s="85" t="str">
        <f t="shared" ca="1" si="2"/>
        <v>Alto</v>
      </c>
      <c r="V19" s="82" t="str">
        <f t="shared" ca="1" si="9"/>
        <v>Cada 2 años</v>
      </c>
      <c r="W19" s="86" t="str">
        <f t="shared" ca="1" si="3"/>
        <v/>
      </c>
      <c r="X19" s="127" t="str">
        <f t="shared" ca="1" si="4"/>
        <v>Proyección Corporativa y Relaciones con el Entorno</v>
      </c>
      <c r="Y19" s="86" t="str">
        <f t="shared" ca="1" si="5"/>
        <v/>
      </c>
      <c r="Z19" s="86" t="str">
        <f t="shared" ca="1" si="6"/>
        <v>Proyección Corporativa y Relaciones con el Entorno</v>
      </c>
    </row>
    <row r="20" spans="1:26" ht="38.25" x14ac:dyDescent="0.25">
      <c r="A20" s="76">
        <v>2024</v>
      </c>
      <c r="B20" s="121" t="s">
        <v>272</v>
      </c>
      <c r="C20" s="122">
        <v>1</v>
      </c>
      <c r="D20" s="122"/>
      <c r="E20" s="122"/>
      <c r="F20" s="122"/>
      <c r="G20" s="79">
        <f t="shared" si="0"/>
        <v>1</v>
      </c>
      <c r="H20" s="80" t="str">
        <f t="shared" si="7"/>
        <v>Extremo</v>
      </c>
      <c r="I20" s="81">
        <f t="shared" si="8"/>
        <v>5</v>
      </c>
      <c r="J20" s="81"/>
      <c r="K20" s="81"/>
      <c r="L20" s="81"/>
      <c r="M20" s="81"/>
      <c r="N20" s="81"/>
      <c r="O20" s="81"/>
      <c r="P20" s="81"/>
      <c r="Q20" s="83" t="s">
        <v>267</v>
      </c>
      <c r="R20" s="82">
        <f t="shared" si="1"/>
        <v>3</v>
      </c>
      <c r="S20" s="84" t="e">
        <f>INDEX(Impacto_Ppto_Calif,MATCH(#REF!,Impacto_Ppto_Def,0))</f>
        <v>#REF!</v>
      </c>
      <c r="T20" s="85">
        <f ca="1">#REF!*I20+#REF!*#REF!+#REF!*#REF!+$Q$15*#REF!+#REF!*R20+$T$15*S20</f>
        <v>3.36</v>
      </c>
      <c r="U20" s="85" t="str">
        <f t="shared" ca="1" si="2"/>
        <v>Alto</v>
      </c>
      <c r="V20" s="82" t="str">
        <f t="shared" ca="1" si="9"/>
        <v>Cada 2 años</v>
      </c>
      <c r="W20" s="86" t="str">
        <f t="shared" ca="1" si="3"/>
        <v/>
      </c>
      <c r="X20" s="88" t="str">
        <f t="shared" ca="1" si="4"/>
        <v>Atención de Peticiones y Consultas</v>
      </c>
      <c r="Y20" s="86" t="str">
        <f t="shared" ca="1" si="5"/>
        <v/>
      </c>
      <c r="Z20" s="86" t="str">
        <f t="shared" ca="1" si="6"/>
        <v>Atención de Peticiones y Consultas</v>
      </c>
    </row>
    <row r="21" spans="1:26" ht="25.5" x14ac:dyDescent="0.25">
      <c r="A21" s="76">
        <v>2024</v>
      </c>
      <c r="B21" s="121" t="s">
        <v>273</v>
      </c>
      <c r="C21" s="122"/>
      <c r="D21" s="122"/>
      <c r="E21" s="122">
        <v>2</v>
      </c>
      <c r="F21" s="122"/>
      <c r="G21" s="79">
        <f t="shared" si="0"/>
        <v>2</v>
      </c>
      <c r="H21" s="80" t="str">
        <f t="shared" si="7"/>
        <v>Moderado</v>
      </c>
      <c r="I21" s="81">
        <f t="shared" si="8"/>
        <v>3</v>
      </c>
      <c r="J21" s="81"/>
      <c r="K21" s="81"/>
      <c r="L21" s="81"/>
      <c r="M21" s="81"/>
      <c r="N21" s="81"/>
      <c r="O21" s="81"/>
      <c r="P21" s="81"/>
      <c r="Q21" s="83" t="s">
        <v>267</v>
      </c>
      <c r="R21" s="82">
        <f t="shared" si="1"/>
        <v>3</v>
      </c>
      <c r="S21" s="84" t="e">
        <f>INDEX(Impacto_Ppto_Calif,MATCH(#REF!,Impacto_Ppto_Def,0))</f>
        <v>#REF!</v>
      </c>
      <c r="T21" s="85">
        <f ca="1">#REF!*I21+#REF!*#REF!+#REF!*#REF!+$Q$15*#REF!+#REF!*R21+$T$15*S21</f>
        <v>2.7</v>
      </c>
      <c r="U21" s="85" t="str">
        <f t="shared" ca="1" si="2"/>
        <v>Moderado</v>
      </c>
      <c r="V21" s="82" t="str">
        <f t="shared" ca="1" si="9"/>
        <v>Cada 3 años</v>
      </c>
      <c r="W21" s="86" t="str">
        <f t="shared" ca="1" si="3"/>
        <v/>
      </c>
      <c r="X21" s="86" t="str">
        <f t="shared" ca="1" si="4"/>
        <v/>
      </c>
      <c r="Y21" s="124" t="str">
        <f t="shared" ca="1" si="5"/>
        <v>Atención de Procesos Judiciales</v>
      </c>
      <c r="Z21" s="86" t="str">
        <f t="shared" ca="1" si="6"/>
        <v/>
      </c>
    </row>
    <row r="22" spans="1:26" ht="38.25" x14ac:dyDescent="0.25">
      <c r="A22" s="76"/>
      <c r="B22" s="121" t="s">
        <v>274</v>
      </c>
      <c r="C22" s="122"/>
      <c r="D22" s="122">
        <v>5</v>
      </c>
      <c r="E22" s="122"/>
      <c r="F22" s="122"/>
      <c r="G22" s="87">
        <f t="shared" si="0"/>
        <v>5</v>
      </c>
      <c r="H22" s="80" t="str">
        <f t="shared" si="7"/>
        <v>Alto</v>
      </c>
      <c r="I22" s="81">
        <f t="shared" si="8"/>
        <v>4</v>
      </c>
      <c r="J22" s="81"/>
      <c r="K22" s="81"/>
      <c r="L22" s="81"/>
      <c r="M22" s="81"/>
      <c r="N22" s="81"/>
      <c r="O22" s="81"/>
      <c r="P22" s="81"/>
      <c r="Q22" s="83" t="s">
        <v>267</v>
      </c>
      <c r="R22" s="82">
        <f t="shared" si="1"/>
        <v>3</v>
      </c>
      <c r="S22" s="84" t="e">
        <f>INDEX(Impacto_Ppto_Calif,MATCH(#REF!,Impacto_Ppto_Def,0))</f>
        <v>#REF!</v>
      </c>
      <c r="T22" s="85">
        <f ca="1">#REF!*I22+#REF!*#REF!+#REF!*#REF!+$Q$15*#REF!+#REF!*R22+$T$15*S22</f>
        <v>2.83</v>
      </c>
      <c r="U22" s="85" t="str">
        <f t="shared" ca="1" si="2"/>
        <v>Moderado</v>
      </c>
      <c r="V22" s="82" t="str">
        <f t="shared" ca="1" si="9"/>
        <v>Cada 3 años</v>
      </c>
      <c r="W22" s="86" t="str">
        <f t="shared" ca="1" si="3"/>
        <v/>
      </c>
      <c r="X22" s="86" t="str">
        <f t="shared" ca="1" si="4"/>
        <v/>
      </c>
      <c r="Y22" s="125" t="str">
        <f t="shared" ca="1" si="5"/>
        <v>Regulación y Solución de Conflictos y Arbitramentos</v>
      </c>
      <c r="Z22" s="86" t="str">
        <f t="shared" ca="1" si="6"/>
        <v/>
      </c>
    </row>
    <row r="23" spans="1:26" ht="25.15" customHeight="1" x14ac:dyDescent="0.25">
      <c r="A23" s="154">
        <v>2025</v>
      </c>
      <c r="B23" s="121" t="s">
        <v>275</v>
      </c>
      <c r="C23" s="122"/>
      <c r="D23" s="122">
        <v>1</v>
      </c>
      <c r="E23" s="122"/>
      <c r="F23" s="122"/>
      <c r="G23" s="87">
        <f t="shared" si="0"/>
        <v>1</v>
      </c>
      <c r="H23" s="80" t="str">
        <f t="shared" si="7"/>
        <v>Alto</v>
      </c>
      <c r="I23" s="81">
        <f t="shared" si="8"/>
        <v>4</v>
      </c>
      <c r="J23" s="81"/>
      <c r="K23" s="81"/>
      <c r="L23" s="81"/>
      <c r="M23" s="81"/>
      <c r="N23" s="81"/>
      <c r="O23" s="81"/>
      <c r="P23" s="81"/>
      <c r="Q23" s="83"/>
      <c r="R23" s="82"/>
      <c r="S23" s="84"/>
      <c r="T23" s="85"/>
      <c r="U23" s="85"/>
      <c r="V23" s="82"/>
      <c r="W23" s="86"/>
      <c r="X23" s="86"/>
      <c r="Y23" s="125"/>
      <c r="Z23" s="86"/>
    </row>
    <row r="24" spans="1:26" ht="25.5" x14ac:dyDescent="0.25">
      <c r="A24" s="76"/>
      <c r="B24" s="121" t="s">
        <v>276</v>
      </c>
      <c r="C24" s="122"/>
      <c r="D24" s="122"/>
      <c r="E24" s="122">
        <v>1</v>
      </c>
      <c r="F24" s="122"/>
      <c r="G24" s="79">
        <f t="shared" si="0"/>
        <v>1</v>
      </c>
      <c r="H24" s="80" t="str">
        <f t="shared" si="7"/>
        <v>Moderado</v>
      </c>
      <c r="I24" s="81">
        <f t="shared" si="8"/>
        <v>3</v>
      </c>
      <c r="J24" s="81"/>
      <c r="K24" s="81"/>
      <c r="L24" s="81"/>
      <c r="M24" s="81"/>
      <c r="N24" s="81"/>
      <c r="O24" s="81"/>
      <c r="P24" s="81"/>
      <c r="Q24" s="83" t="s">
        <v>269</v>
      </c>
      <c r="R24" s="82">
        <f t="shared" si="1"/>
        <v>2</v>
      </c>
      <c r="S24" s="84" t="e">
        <f>INDEX(Impacto_Ppto_Calif,MATCH(#REF!,Impacto_Ppto_Def,0))</f>
        <v>#REF!</v>
      </c>
      <c r="T24" s="85">
        <f ca="1">#REF!*I24+#REF!*#REF!+#REF!*#REF!+$Q$15*#REF!+#REF!*R24+$T$15*S24</f>
        <v>2.4000000000000004</v>
      </c>
      <c r="U24" s="85" t="str">
        <f t="shared" ca="1" si="2"/>
        <v>Moderado</v>
      </c>
      <c r="V24" s="82" t="str">
        <f t="shared" ca="1" si="9"/>
        <v>Cada 3 años</v>
      </c>
      <c r="W24" s="86" t="str">
        <f t="shared" ca="1" si="3"/>
        <v/>
      </c>
      <c r="X24" s="86" t="str">
        <f t="shared" ca="1" si="4"/>
        <v/>
      </c>
      <c r="Y24" s="127" t="str">
        <f t="shared" ca="1" si="5"/>
        <v>Informatica y Tecnología</v>
      </c>
      <c r="Z24" s="86" t="str">
        <f t="shared" ca="1" si="6"/>
        <v/>
      </c>
    </row>
    <row r="25" spans="1:26" ht="25.5" x14ac:dyDescent="0.25">
      <c r="A25" s="76"/>
      <c r="B25" s="121" t="s">
        <v>277</v>
      </c>
      <c r="C25" s="122"/>
      <c r="D25" s="122"/>
      <c r="E25" s="122">
        <v>1</v>
      </c>
      <c r="F25" s="122"/>
      <c r="G25" s="87">
        <f t="shared" si="0"/>
        <v>1</v>
      </c>
      <c r="H25" s="80" t="str">
        <f t="shared" si="7"/>
        <v>Moderado</v>
      </c>
      <c r="I25" s="81">
        <f t="shared" si="8"/>
        <v>3</v>
      </c>
      <c r="J25" s="81"/>
      <c r="K25" s="81"/>
      <c r="L25" s="81"/>
      <c r="M25" s="81"/>
      <c r="N25" s="81"/>
      <c r="O25" s="81"/>
      <c r="P25" s="81"/>
      <c r="Q25" s="89" t="s">
        <v>278</v>
      </c>
      <c r="R25" s="82">
        <f t="shared" si="1"/>
        <v>5</v>
      </c>
      <c r="S25" s="84" t="e">
        <f>INDEX(Impacto_Ppto_Calif,MATCH(#REF!,Impacto_Ppto_Def,0))</f>
        <v>#REF!</v>
      </c>
      <c r="T25" s="85">
        <f ca="1">#REF!*I25+#REF!*#REF!+#REF!*#REF!+$Q$15*#REF!+#REF!*R25+$T$15*S25</f>
        <v>2.65</v>
      </c>
      <c r="U25" s="85" t="str">
        <f t="shared" ca="1" si="2"/>
        <v>Moderado</v>
      </c>
      <c r="V25" s="82" t="str">
        <f t="shared" ca="1" si="9"/>
        <v>Cada 3 años</v>
      </c>
      <c r="W25" s="86" t="str">
        <f t="shared" ca="1" si="3"/>
        <v/>
      </c>
      <c r="X25" s="86" t="str">
        <f t="shared" ca="1" si="4"/>
        <v/>
      </c>
      <c r="Y25" s="125" t="str">
        <f t="shared" ca="1" si="5"/>
        <v>Gestión de Mejoramiento</v>
      </c>
      <c r="Z25" s="86" t="str">
        <f t="shared" ca="1" si="6"/>
        <v/>
      </c>
    </row>
    <row r="26" spans="1:26" ht="15.75" thickBot="1" x14ac:dyDescent="0.3">
      <c r="A26" s="90"/>
      <c r="B26" s="91"/>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26" x14ac:dyDescent="0.25">
      <c r="A27" s="93"/>
      <c r="B27" s="94"/>
      <c r="C27" s="93"/>
      <c r="D27" s="93"/>
      <c r="E27" s="93"/>
      <c r="F27" s="93"/>
      <c r="G27" s="93"/>
      <c r="H27" s="93"/>
      <c r="I27" s="93"/>
      <c r="J27" s="93"/>
      <c r="K27" s="93"/>
      <c r="L27" s="93"/>
      <c r="M27" s="93"/>
      <c r="N27" s="93"/>
      <c r="O27" s="93"/>
      <c r="P27" s="93"/>
      <c r="Q27" s="93"/>
      <c r="R27" s="93"/>
      <c r="S27" s="93"/>
      <c r="T27" s="93"/>
      <c r="U27" s="93"/>
      <c r="V27" s="93"/>
      <c r="W27" s="93"/>
      <c r="X27" s="93"/>
      <c r="Y27" s="93"/>
      <c r="Z27" s="93"/>
    </row>
    <row r="28" spans="1:26" x14ac:dyDescent="0.25">
      <c r="A28" s="95" t="s">
        <v>279</v>
      </c>
      <c r="B28" s="94"/>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26" x14ac:dyDescent="0.25">
      <c r="A29" s="93"/>
      <c r="B29" s="94"/>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26" x14ac:dyDescent="0.25">
      <c r="A30" s="93"/>
      <c r="B30" s="94"/>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26" x14ac:dyDescent="0.25">
      <c r="A31" s="93"/>
      <c r="B31" s="94"/>
      <c r="C31" s="93"/>
      <c r="D31" s="93"/>
      <c r="E31" s="93"/>
      <c r="F31" s="93"/>
      <c r="G31" s="93"/>
      <c r="H31" s="93"/>
      <c r="I31" s="93"/>
      <c r="J31" s="93"/>
      <c r="K31" s="93"/>
      <c r="L31" s="93"/>
      <c r="M31" s="93"/>
      <c r="N31" s="93"/>
      <c r="O31" s="93"/>
      <c r="P31" s="93"/>
      <c r="Q31" s="93"/>
      <c r="R31" s="93"/>
      <c r="S31" s="93"/>
      <c r="T31" s="93"/>
      <c r="U31" s="93"/>
      <c r="V31" s="93"/>
      <c r="W31" s="93"/>
      <c r="X31" s="93"/>
      <c r="Y31" s="93"/>
      <c r="Z31" s="93"/>
    </row>
    <row r="32" spans="1:26" x14ac:dyDescent="0.25">
      <c r="A32" s="93"/>
      <c r="B32" s="94"/>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6" x14ac:dyDescent="0.25">
      <c r="A33" s="93"/>
      <c r="B33" s="94"/>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x14ac:dyDescent="0.25">
      <c r="A34" s="93"/>
      <c r="B34" s="94"/>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x14ac:dyDescent="0.25">
      <c r="A35" s="93"/>
      <c r="B35" s="94"/>
      <c r="C35" s="93"/>
      <c r="D35" s="93"/>
      <c r="E35" s="93"/>
      <c r="F35" s="93"/>
      <c r="G35" s="93"/>
      <c r="H35" s="93"/>
      <c r="I35" s="93"/>
      <c r="J35" s="93"/>
      <c r="K35" s="93"/>
      <c r="L35" s="93"/>
      <c r="M35" s="93"/>
      <c r="N35" s="93"/>
      <c r="O35" s="93"/>
      <c r="P35" s="93"/>
      <c r="Q35" s="93"/>
      <c r="R35" s="93"/>
      <c r="S35" s="93"/>
      <c r="T35" s="93"/>
      <c r="U35" s="93"/>
      <c r="V35" s="93"/>
      <c r="W35" s="93"/>
      <c r="X35" s="93"/>
      <c r="Y35" s="93"/>
      <c r="Z35" s="93"/>
    </row>
  </sheetData>
  <protectedRanges>
    <protectedRange algorithmName="SHA-512" hashValue="DEhtgLWWX1fGTfY6/jrV83UQn2eRyEcf52ixXqwJG1h9snypFLTtsrlTn4v+3Jfc8qsPtJTcbYO5FAd7DzT8Lw==" saltValue="QsONzCYV9PF/Cm9GQzUNrg==" spinCount="100000" sqref="G11:H11 V11 Y11 I12:P12 Q14:Q25 B14:F25 A11:B11 R12:S12" name="Rango1_1"/>
  </protectedRanges>
  <mergeCells count="10">
    <mergeCell ref="R9:S9"/>
    <mergeCell ref="C11:F11"/>
    <mergeCell ref="G11:H11"/>
    <mergeCell ref="C12:G12"/>
    <mergeCell ref="C2:S3"/>
    <mergeCell ref="C4:S5"/>
    <mergeCell ref="B6:C6"/>
    <mergeCell ref="D6:G6"/>
    <mergeCell ref="H6:P6"/>
    <mergeCell ref="Q6:S6"/>
  </mergeCells>
  <conditionalFormatting sqref="H14:P25">
    <cfRule type="containsText" dxfId="9" priority="5" operator="containsText" text="Extremo">
      <formula>NOT(ISERROR(SEARCH("Extremo",H14)))</formula>
    </cfRule>
    <cfRule type="containsText" dxfId="8" priority="6" operator="containsText" text="Muy Bajo">
      <formula>NOT(ISERROR(SEARCH("Muy Bajo",H14)))</formula>
    </cfRule>
    <cfRule type="containsText" dxfId="7" priority="7" operator="containsText" text="Bajo">
      <formula>NOT(ISERROR(SEARCH("Bajo",H14)))</formula>
    </cfRule>
    <cfRule type="containsText" dxfId="6" priority="8" operator="containsText" text="Moderado">
      <formula>NOT(ISERROR(SEARCH("Moderado",H14)))</formula>
    </cfRule>
    <cfRule type="containsText" dxfId="5" priority="9" operator="containsText" text="Alto">
      <formula>NOT(ISERROR(SEARCH("Alto",H14)))</formula>
    </cfRule>
    <cfRule type="containsText" dxfId="4" priority="10" operator="containsText" text="Muy Alto">
      <formula>NOT(ISERROR(SEARCH("Muy Alto",H14)))</formula>
    </cfRule>
  </conditionalFormatting>
  <conditionalFormatting sqref="T14:U25">
    <cfRule type="expression" dxfId="3" priority="1">
      <formula>$U14&gt;=4</formula>
    </cfRule>
    <cfRule type="expression" dxfId="2" priority="2">
      <formula>$U14&gt;=3</formula>
    </cfRule>
    <cfRule type="expression" dxfId="1" priority="3">
      <formula>$U14&gt;=2</formula>
    </cfRule>
    <cfRule type="expression" dxfId="0" priority="4">
      <formula>$U14&lt;2</formula>
    </cfRule>
  </conditionalFormatting>
  <dataValidations count="19">
    <dataValidation type="list" allowBlank="1" showInputMessage="1" showErrorMessage="1" sqref="Q14:Q25" xr:uid="{ED414A3F-827A-4CD5-9F68-819AC997B9B9}">
      <formula1>Result_Aud_Ant_Def</formula1>
    </dataValidation>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Y13" xr:uid="{D749C561-1C85-4A38-A5D5-A8D85E77D4A4}"/>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X13" xr:uid="{D7BB6836-9F2A-49B8-A022-A7322BA8DAEF}"/>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W13" xr:uid="{C206F0CE-0E57-4CDD-90DC-C0ECBDC3F11D}"/>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Z13" xr:uid="{1A428002-4353-46CC-9485-43D2E1899059}"/>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V13" xr:uid="{BD65546E-0214-41ED-A398-737D7AC7FED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U13" xr:uid="{6736769D-16D5-46AB-8DAC-961FA9E1F0E3}"/>
    <dataValidation allowBlank="1" showInputMessage="1" showErrorMessage="1" promptTitle="PONDERACION" prompt="FAVOR NO DILIGENCIAR ESTA COLUMNA._x000a_Acá aparecerá automáticamente el puntaje consolidado para el nivel de criticidad de cada aspecto evaluable." sqref="T13" xr:uid="{4B066CC9-C9DB-4D2F-B125-455355F0B7FD}"/>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S13" xr:uid="{AA4AC0EE-A4AC-4103-B362-395B66F3F54C}"/>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13" xr:uid="{0D0D77A0-5A8A-4590-A266-C2A0CCFFE91D}"/>
    <dataValidation allowBlank="1" showInputMessage="1" showErrorMessage="1" promptTitle="RESULTADOS AUDITORIAS ANTERIORES" prompt="Seleccionar la cantidad de hallazgos abiertos que posee temática producto de auditorias internas y externas." sqref="Q13" xr:uid="{AE14FC4C-F1AB-4270-838A-E4C1111AC1D1}"/>
    <dataValidation type="decimal" allowBlank="1" showInputMessage="1" showErrorMessage="1" promptTitle="PORCENTAJE VARIABLE" prompt="Puede cambiar este porcentaje, siempre y cuando la suma de los porcentajes de las 6 variables sumen 100%, y de acuerdo con la dinámica y complejidad de la entidad." sqref="I12:P12 R12 S12" xr:uid="{9620097F-D305-4863-AE1E-5F0FBF90F302}">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T11" xr:uid="{511A7097-F15C-4C46-8512-F200D9D15FE2}"/>
    <dataValidation allowBlank="1" showInputMessage="1" showErrorMessage="1" promptTitle="TOTAL PUNTAJE RIESGOS" prompt="FAVOR NO DILIGENCIAR NADA EN ESTA COLUMNA. Aparecerá automáticamente el puntaje consolidado del total de riesgos que afectan cada aspecto evaluable." sqref="G13" xr:uid="{5FC7F062-9C2A-4592-8496-E7740B7FE50C}"/>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I13:P13" xr:uid="{973A8C5C-44B1-49F4-A80D-AE02937AA3DD}"/>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H13" xr:uid="{FE396F0F-720A-453C-9FB3-17D14158FDE4}"/>
    <dataValidation allowBlank="1" showInputMessage="1" showErrorMessage="1" promptTitle="Riesgo inherente" prompt="Digite la cantidad de riesgos por nivel que tiene cada aspecto evaluable." sqref="C12:G12" xr:uid="{FB917419-3F4A-4624-8A1D-C3A2B0369BEE}"/>
    <dataValidation allowBlank="1" showInputMessage="1" showErrorMessage="1" promptTitle="CODIGO" prompt="En caso que utilicen control documental o referenciación en los papeles de trabajo, en este espacio podrá colocar el código (alfabético, numérico o alfanumèrico) correspondiente." sqref="C11:F11" xr:uid="{6AA8197D-D74F-4881-A817-06846D1BA7D7}"/>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B13" xr:uid="{9AF35C0E-D71A-45BE-AA2E-457B5837031E}"/>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5F72-1BFA-40C1-B808-57D6D1D4D8F9}">
  <dimension ref="B2:E36"/>
  <sheetViews>
    <sheetView topLeftCell="A22" zoomScale="115" zoomScaleNormal="115" workbookViewId="0">
      <selection activeCell="C26" sqref="C26"/>
    </sheetView>
  </sheetViews>
  <sheetFormatPr baseColWidth="10" defaultColWidth="11.42578125" defaultRowHeight="15" x14ac:dyDescent="0.25"/>
  <cols>
    <col min="2" max="2" width="18.7109375" customWidth="1"/>
    <col min="3" max="3" width="55.7109375" customWidth="1"/>
    <col min="4" max="4" width="11.5703125" style="56"/>
    <col min="5" max="5" width="33.5703125" customWidth="1"/>
  </cols>
  <sheetData>
    <row r="2" spans="2:4" x14ac:dyDescent="0.25">
      <c r="B2" s="49" t="s">
        <v>280</v>
      </c>
      <c r="C2" s="49" t="s">
        <v>281</v>
      </c>
    </row>
    <row r="3" spans="2:4" x14ac:dyDescent="0.25">
      <c r="B3" s="280">
        <v>2021</v>
      </c>
      <c r="C3" s="51" t="s">
        <v>282</v>
      </c>
    </row>
    <row r="4" spans="2:4" x14ac:dyDescent="0.25">
      <c r="B4" s="281"/>
      <c r="C4" s="52" t="s">
        <v>283</v>
      </c>
    </row>
    <row r="5" spans="2:4" x14ac:dyDescent="0.25">
      <c r="B5" s="281"/>
      <c r="C5" s="53" t="s">
        <v>284</v>
      </c>
    </row>
    <row r="6" spans="2:4" x14ac:dyDescent="0.25">
      <c r="B6" s="282"/>
      <c r="C6" s="47" t="s">
        <v>264</v>
      </c>
    </row>
    <row r="7" spans="2:4" x14ac:dyDescent="0.25">
      <c r="B7" s="280">
        <v>2022</v>
      </c>
      <c r="C7" s="55" t="s">
        <v>285</v>
      </c>
    </row>
    <row r="8" spans="2:4" x14ac:dyDescent="0.25">
      <c r="B8" s="281"/>
      <c r="C8" s="50" t="s">
        <v>282</v>
      </c>
    </row>
    <row r="9" spans="2:4" x14ac:dyDescent="0.25">
      <c r="B9" s="281"/>
      <c r="C9" s="2" t="s">
        <v>286</v>
      </c>
    </row>
    <row r="10" spans="2:4" x14ac:dyDescent="0.25">
      <c r="B10" s="281"/>
      <c r="C10" s="57" t="s">
        <v>268</v>
      </c>
    </row>
    <row r="11" spans="2:4" x14ac:dyDescent="0.25">
      <c r="B11" s="281"/>
      <c r="C11" s="54" t="s">
        <v>284</v>
      </c>
    </row>
    <row r="12" spans="2:4" x14ac:dyDescent="0.25">
      <c r="B12" s="282"/>
      <c r="C12" s="2" t="s">
        <v>287</v>
      </c>
    </row>
    <row r="13" spans="2:4" x14ac:dyDescent="0.25">
      <c r="B13" s="283">
        <v>2023</v>
      </c>
      <c r="C13" s="30" t="s">
        <v>288</v>
      </c>
    </row>
    <row r="14" spans="2:4" x14ac:dyDescent="0.25">
      <c r="B14" s="283"/>
      <c r="C14" s="48" t="s">
        <v>264</v>
      </c>
    </row>
    <row r="15" spans="2:4" x14ac:dyDescent="0.25">
      <c r="B15" s="283"/>
      <c r="C15" s="48" t="s">
        <v>289</v>
      </c>
      <c r="D15" s="44" t="s">
        <v>290</v>
      </c>
    </row>
    <row r="16" spans="2:4" x14ac:dyDescent="0.25">
      <c r="B16" s="283"/>
      <c r="C16" s="52" t="s">
        <v>283</v>
      </c>
    </row>
    <row r="17" spans="2:5" x14ac:dyDescent="0.25">
      <c r="B17" s="283">
        <v>2024</v>
      </c>
      <c r="C17" s="55" t="s">
        <v>285</v>
      </c>
    </row>
    <row r="18" spans="2:5" x14ac:dyDescent="0.25">
      <c r="B18" s="283"/>
      <c r="C18" s="54" t="s">
        <v>284</v>
      </c>
    </row>
    <row r="19" spans="2:5" x14ac:dyDescent="0.25">
      <c r="B19" s="283"/>
      <c r="C19" s="50" t="s">
        <v>282</v>
      </c>
    </row>
    <row r="20" spans="2:5" x14ac:dyDescent="0.25">
      <c r="B20" s="283"/>
      <c r="C20" s="57" t="s">
        <v>268</v>
      </c>
    </row>
    <row r="22" spans="2:5" x14ac:dyDescent="0.25">
      <c r="C22" t="s">
        <v>291</v>
      </c>
      <c r="D22" s="56">
        <v>2024</v>
      </c>
      <c r="E22" s="109" t="s">
        <v>292</v>
      </c>
    </row>
    <row r="23" spans="2:5" x14ac:dyDescent="0.25">
      <c r="C23" t="s">
        <v>293</v>
      </c>
      <c r="D23" s="56">
        <v>2023</v>
      </c>
      <c r="E23" s="110" t="s">
        <v>266</v>
      </c>
    </row>
    <row r="24" spans="2:5" x14ac:dyDescent="0.25">
      <c r="C24" s="107" t="s">
        <v>277</v>
      </c>
      <c r="D24" s="108" t="s">
        <v>294</v>
      </c>
      <c r="E24" s="110" t="s">
        <v>266</v>
      </c>
    </row>
    <row r="25" spans="2:5" x14ac:dyDescent="0.25">
      <c r="C25" t="s">
        <v>287</v>
      </c>
      <c r="D25" s="106">
        <v>2022</v>
      </c>
      <c r="E25" s="110" t="s">
        <v>266</v>
      </c>
    </row>
    <row r="26" spans="2:5" x14ac:dyDescent="0.25">
      <c r="C26" t="s">
        <v>295</v>
      </c>
      <c r="D26" s="56">
        <v>2024</v>
      </c>
      <c r="E26" s="109" t="s">
        <v>292</v>
      </c>
    </row>
    <row r="27" spans="2:5" x14ac:dyDescent="0.25">
      <c r="C27" s="107" t="s">
        <v>296</v>
      </c>
      <c r="D27" s="108" t="s">
        <v>294</v>
      </c>
      <c r="E27" s="107" t="s">
        <v>297</v>
      </c>
    </row>
    <row r="28" spans="2:5" x14ac:dyDescent="0.25">
      <c r="C28" t="s">
        <v>285</v>
      </c>
      <c r="D28" s="56">
        <v>2024</v>
      </c>
      <c r="E28" s="109" t="s">
        <v>292</v>
      </c>
    </row>
    <row r="29" spans="2:5" x14ac:dyDescent="0.25">
      <c r="C29" t="s">
        <v>264</v>
      </c>
      <c r="D29" s="56">
        <v>2023</v>
      </c>
      <c r="E29" s="110" t="s">
        <v>266</v>
      </c>
    </row>
    <row r="30" spans="2:5" x14ac:dyDescent="0.25">
      <c r="C30" t="s">
        <v>265</v>
      </c>
      <c r="D30" s="56">
        <v>2022</v>
      </c>
      <c r="E30" s="110" t="s">
        <v>266</v>
      </c>
    </row>
    <row r="31" spans="2:5" x14ac:dyDescent="0.25">
      <c r="C31" t="s">
        <v>298</v>
      </c>
      <c r="D31" s="56">
        <v>2024</v>
      </c>
      <c r="E31" s="109" t="s">
        <v>292</v>
      </c>
    </row>
    <row r="32" spans="2:5" x14ac:dyDescent="0.25">
      <c r="C32" t="s">
        <v>299</v>
      </c>
      <c r="D32" s="56">
        <v>2023</v>
      </c>
      <c r="E32" s="110" t="s">
        <v>266</v>
      </c>
    </row>
    <row r="33" spans="3:5" x14ac:dyDescent="0.25">
      <c r="C33" t="s">
        <v>288</v>
      </c>
      <c r="D33" s="56">
        <v>2023</v>
      </c>
      <c r="E33" s="110" t="s">
        <v>266</v>
      </c>
    </row>
    <row r="35" spans="3:5" x14ac:dyDescent="0.25">
      <c r="C35" t="s">
        <v>300</v>
      </c>
    </row>
    <row r="36" spans="3:5" x14ac:dyDescent="0.25">
      <c r="C36" t="s">
        <v>301</v>
      </c>
    </row>
  </sheetData>
  <mergeCells count="4">
    <mergeCell ref="B3:B6"/>
    <mergeCell ref="B7:B12"/>
    <mergeCell ref="B13:B16"/>
    <mergeCell ref="B17: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Nueva versión</vt:lpstr>
      <vt:lpstr>PAAI 2025</vt:lpstr>
      <vt:lpstr>Priorización</vt:lpstr>
      <vt:lpstr>Historico Auditorias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Raul Alberto Jurado Velandia</dc:creator>
  <cp:keywords/>
  <dc:description/>
  <cp:lastModifiedBy>Mallen Vargas</cp:lastModifiedBy>
  <cp:revision/>
  <dcterms:created xsi:type="dcterms:W3CDTF">2016-11-21T20:00:56Z</dcterms:created>
  <dcterms:modified xsi:type="dcterms:W3CDTF">2025-03-21T20:15:04Z</dcterms:modified>
  <cp:category/>
  <cp:contentStatus/>
</cp:coreProperties>
</file>