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reggov-my.sharepoint.com/personal/mvargas_creg_gov_co/Documents/GESTION CONTROL Y EVALUACION OCI/SEGUIMIENTOS/Gestion Riesgos Procesos y Corrupción/Mapas Riesgos Fraude , Corrupcion, Fiscales/Mapa Riesgos C/2024/"/>
    </mc:Choice>
  </mc:AlternateContent>
  <xr:revisionPtr revIDLastSave="14" documentId="8_{ACD59620-055B-43DA-975C-E827936C785F}" xr6:coauthVersionLast="47" xr6:coauthVersionMax="47" xr10:uidLastSave="{FC69D320-AA9F-435C-89CE-7A06DD8697F1}"/>
  <bookViews>
    <workbookView xWindow="-120" yWindow="-120" windowWidth="29040" windowHeight="15720" xr2:uid="{ECCCFBF3-0E6F-4536-A177-438CD60FB70D}"/>
  </bookViews>
  <sheets>
    <sheet name="MRC_F_Fi_2024_V2" sheetId="2" r:id="rId1"/>
  </sheets>
  <externalReferences>
    <externalReference r:id="rId2"/>
    <externalReference r:id="rId3"/>
    <externalReference r:id="rId4"/>
    <externalReference r:id="rId5"/>
    <externalReference r:id="rId6"/>
  </externalReferences>
  <definedNames>
    <definedName name="_xlnm._FilterDatabase" localSheetId="0" hidden="1">MRC_F_Fi_2024_V2!$A$9:$AQ$20</definedName>
    <definedName name="Procesos">[1]Hoja1!$B$2:$B$17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 i="2" l="1"/>
  <c r="AE12" i="2"/>
  <c r="AE11" i="2"/>
  <c r="AC13" i="2"/>
  <c r="AC12" i="2"/>
  <c r="AC11" i="2"/>
  <c r="V12" i="2"/>
  <c r="T12" i="2"/>
  <c r="V11" i="2"/>
  <c r="T11" i="2"/>
  <c r="AA11" i="2" s="1"/>
  <c r="AA12" i="2" l="1"/>
  <c r="T13" i="2"/>
  <c r="V13" i="2"/>
  <c r="V20" i="2"/>
  <c r="T20" i="2"/>
  <c r="M20" i="2"/>
  <c r="AE20" i="2" s="1"/>
  <c r="AD20" i="2" s="1"/>
  <c r="K20" i="2"/>
  <c r="AC20" i="2" s="1"/>
  <c r="AB20" i="2" s="1"/>
  <c r="V19" i="2"/>
  <c r="T19" i="2"/>
  <c r="V18" i="2"/>
  <c r="T18" i="2"/>
  <c r="M18" i="2"/>
  <c r="AE18" i="2" s="1"/>
  <c r="AD18" i="2" s="1"/>
  <c r="K18" i="2"/>
  <c r="AC18" i="2" s="1"/>
  <c r="AB18" i="2" s="1"/>
  <c r="B18" i="2"/>
  <c r="AA17" i="2"/>
  <c r="B17" i="2"/>
  <c r="V16" i="2"/>
  <c r="T16" i="2"/>
  <c r="M16" i="2"/>
  <c r="AE16" i="2" s="1"/>
  <c r="AD16" i="2" s="1"/>
  <c r="K16" i="2"/>
  <c r="AC16" i="2" s="1"/>
  <c r="AB16" i="2" s="1"/>
  <c r="V15" i="2"/>
  <c r="T15" i="2"/>
  <c r="M15" i="2"/>
  <c r="AE15" i="2" s="1"/>
  <c r="AD15" i="2" s="1"/>
  <c r="K15" i="2"/>
  <c r="AC15" i="2" s="1"/>
  <c r="AB15" i="2" s="1"/>
  <c r="V14" i="2"/>
  <c r="T14" i="2"/>
  <c r="M14" i="2"/>
  <c r="AE14" i="2" s="1"/>
  <c r="AD14" i="2" s="1"/>
  <c r="K14" i="2"/>
  <c r="AC14" i="2" s="1"/>
  <c r="AB14" i="2" s="1"/>
  <c r="V10" i="2"/>
  <c r="T10" i="2"/>
  <c r="M10" i="2"/>
  <c r="AE10" i="2" s="1"/>
  <c r="AD10" i="2" s="1"/>
  <c r="K10" i="2"/>
  <c r="AC10" i="2" s="1"/>
  <c r="AB10" i="2" s="1"/>
  <c r="AA14" i="2" l="1"/>
  <c r="AA16" i="2"/>
  <c r="AA18" i="2"/>
  <c r="AA13" i="2"/>
  <c r="AA10" i="2"/>
  <c r="AA19" i="2"/>
  <c r="AA20" i="2"/>
  <c r="AA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tc={51BBBBD4-851A-412E-8339-FFBF34569C87}</author>
    <author>Edward Rolando Suarez Gomez - Cont</author>
    <author>Usuario</author>
    <author>Andrea Patricia Rodriguez Bareño</author>
  </authors>
  <commentList>
    <comment ref="AH7" authorId="0" shapeId="0" xr:uid="{4FC10E57-1121-4200-A5DA-C6356988AB6A}">
      <text>
        <r>
          <rPr>
            <b/>
            <sz val="9"/>
            <color indexed="81"/>
            <rFont val="Tahoma"/>
            <family val="2"/>
          </rPr>
          <t>Describir el indicador (Documentar en ISODoc) o mecanismo de seguimiento.</t>
        </r>
      </text>
    </comment>
    <comment ref="AI7" authorId="1" shapeId="0" xr:uid="{51BBBBD4-851A-412E-8339-FFBF34569C87}">
      <text>
        <t>[Comentario encadenado]
Su versión de Excel le permite leer este comentario encadenado; sin embargo, las ediciones que se apliquen se quitarán si el archivo se abre en una versión más reciente de Excel. Más información: https://go.microsoft.com/fwlink/?linkid=870924
Comentario:
    Utilice si:
(i) Requiere acciones para aplicar el control
(ii) El riesgo se materializó</t>
      </text>
    </comment>
    <comment ref="D8" authorId="2" shapeId="0" xr:uid="{5761DE34-2113-42B7-84CC-2775EB22EBF7}">
      <text>
        <r>
          <rPr>
            <sz val="9"/>
            <color indexed="81"/>
            <rFont val="Tahoma"/>
            <family val="2"/>
          </rPr>
          <t>La fuente que origina la causa es interna (del Ministerio) o externa (fuera del Ministerio)</t>
        </r>
      </text>
    </comment>
    <comment ref="E8" authorId="3" shapeId="0" xr:uid="{D5A9BFE8-D1AA-4284-93BD-AB4AB370E7A2}">
      <text>
        <r>
          <rPr>
            <b/>
            <sz val="9"/>
            <color indexed="81"/>
            <rFont val="Tahoma"/>
            <family val="2"/>
          </rPr>
          <t xml:space="preserve">CAUSA: </t>
        </r>
        <r>
          <rPr>
            <sz val="9"/>
            <color indexed="81"/>
            <rFont val="Tahoma"/>
            <family val="2"/>
          </rPr>
          <t xml:space="preserve">Todos aquellos factores internos y externos que solos o en combinación con otros, </t>
        </r>
        <r>
          <rPr>
            <b/>
            <sz val="9"/>
            <color indexed="81"/>
            <rFont val="Tahoma"/>
            <family val="2"/>
          </rPr>
          <t>pueden producir la materialización de un riesgo.
* Se escribe una causa por fila</t>
        </r>
      </text>
    </comment>
    <comment ref="F8" authorId="3" shapeId="0" xr:uid="{2F2D361D-D54A-40F3-9962-E1954373B0A0}">
      <text>
        <r>
          <rPr>
            <b/>
            <sz val="9"/>
            <color indexed="81"/>
            <rFont val="Tahoma"/>
            <family val="2"/>
          </rPr>
          <t xml:space="preserve">Identificación del Riesgo:
</t>
        </r>
        <r>
          <rPr>
            <sz val="9"/>
            <color indexed="81"/>
            <rFont val="Tahoma"/>
            <family val="2"/>
          </rPr>
          <t xml:space="preserve">*Riesgo de Gestión (sin importar su clasificación): </t>
        </r>
        <r>
          <rPr>
            <b/>
            <sz val="9"/>
            <color indexed="81"/>
            <rFont val="Tahoma"/>
            <family val="2"/>
          </rPr>
          <t>RG</t>
        </r>
        <r>
          <rPr>
            <sz val="9"/>
            <color indexed="81"/>
            <rFont val="Tahoma"/>
            <family val="2"/>
          </rPr>
          <t xml:space="preserve">
*Riesgo de Seguridad Información:</t>
        </r>
        <r>
          <rPr>
            <b/>
            <sz val="9"/>
            <color indexed="81"/>
            <rFont val="Tahoma"/>
            <family val="2"/>
          </rPr>
          <t xml:space="preserve"> RSI</t>
        </r>
        <r>
          <rPr>
            <sz val="9"/>
            <color indexed="81"/>
            <rFont val="Tahoma"/>
            <family val="2"/>
          </rPr>
          <t xml:space="preserve">
*Riesgo de Corrupción: </t>
        </r>
        <r>
          <rPr>
            <b/>
            <sz val="9"/>
            <color indexed="81"/>
            <rFont val="Tahoma"/>
            <family val="2"/>
          </rPr>
          <t>RC</t>
        </r>
        <r>
          <rPr>
            <sz val="9"/>
            <color indexed="81"/>
            <rFont val="Tahoma"/>
            <family val="2"/>
          </rPr>
          <t xml:space="preserve">
*Riesgo de Fraude:</t>
        </r>
        <r>
          <rPr>
            <b/>
            <sz val="9"/>
            <color indexed="81"/>
            <rFont val="Tahoma"/>
            <family val="2"/>
          </rPr>
          <t xml:space="preserve"> RF
</t>
        </r>
        <r>
          <rPr>
            <sz val="9"/>
            <color indexed="81"/>
            <rFont val="Tahoma"/>
            <family val="2"/>
          </rPr>
          <t>*Riesgo Fiscal:</t>
        </r>
        <r>
          <rPr>
            <b/>
            <sz val="9"/>
            <color indexed="81"/>
            <rFont val="Tahoma"/>
            <family val="2"/>
          </rPr>
          <t xml:space="preserve"> RFi
</t>
        </r>
        <r>
          <rPr>
            <sz val="9"/>
            <color indexed="81"/>
            <rFont val="Tahoma"/>
            <family val="2"/>
          </rPr>
          <t>Acompañado de guion y del consecutivo respectivo por proceso. 
Ejemplos: RSD-01, RG-08, RC-15, RF-04</t>
        </r>
        <r>
          <rPr>
            <b/>
            <sz val="9"/>
            <color indexed="81"/>
            <rFont val="Tahoma"/>
            <family val="2"/>
          </rPr>
          <t xml:space="preserve">
 </t>
        </r>
      </text>
    </comment>
    <comment ref="G8" authorId="2" shapeId="0" xr:uid="{C23182DB-9BFA-4C47-B619-8A37BA17C4FB}">
      <text>
        <r>
          <rPr>
            <b/>
            <sz val="9"/>
            <color indexed="81"/>
            <rFont val="Tahoma"/>
            <family val="2"/>
          </rPr>
          <t xml:space="preserve">
Descripción de Riesgo: </t>
        </r>
        <r>
          <rPr>
            <sz val="9"/>
            <color indexed="81"/>
            <rFont val="Tahoma"/>
            <family val="2"/>
          </rPr>
          <t>Características del riesgo o forma en que se observa o se manifiesta.</t>
        </r>
      </text>
    </comment>
    <comment ref="H8" authorId="3" shapeId="0" xr:uid="{63E47EA0-3A86-416D-8D20-CDF86AB0A876}">
      <text>
        <r>
          <rPr>
            <sz val="9"/>
            <color indexed="81"/>
            <rFont val="Tahoma"/>
            <family val="2"/>
          </rPr>
          <t xml:space="preserve">Ver hoja Tipos de Riesgos.
</t>
        </r>
      </text>
    </comment>
    <comment ref="J8" authorId="2" shapeId="0" xr:uid="{8B61C57B-1734-4625-BD52-6A3B98F136B6}">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text>
    </comment>
    <comment ref="L8" authorId="2" shapeId="0" xr:uid="{62B87311-C535-464F-8EEA-1AD3B4A094A9}">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 Para evaluar el IMPACTO / CONSECUENCIA de los  </t>
        </r>
        <r>
          <rPr>
            <b/>
            <sz val="9"/>
            <color indexed="81"/>
            <rFont val="Tahoma"/>
            <family val="2"/>
          </rPr>
          <t xml:space="preserve">Riesgos de Corrupción y Fraude </t>
        </r>
        <r>
          <rPr>
            <sz val="9"/>
            <color indexed="81"/>
            <rFont val="Tahoma"/>
            <family val="2"/>
          </rPr>
          <t xml:space="preserve">se tiene la Tabla de preguntas para su calificación.
</t>
        </r>
        <r>
          <rPr>
            <b/>
            <sz val="9"/>
            <color indexed="81"/>
            <rFont val="Tahoma"/>
            <family val="2"/>
          </rPr>
          <t xml:space="preserve">
Ver Tablas de IMPACTO / CONSECUENCIAS, de acuerdo con el tipo de Riesgo.</t>
        </r>
      </text>
    </comment>
    <comment ref="N8" authorId="2" shapeId="0" xr:uid="{CFC813BC-D5D7-4CA2-830C-1FBD995F3A30}">
      <text>
        <r>
          <rPr>
            <sz val="9"/>
            <color indexed="81"/>
            <rFont val="Tahoma"/>
            <family val="2"/>
          </rPr>
          <t xml:space="preserve">Documentar el Tipo de Impacto/Consecuencia, de acuerdo con el seleccionado en las tablas.
</t>
        </r>
        <r>
          <rPr>
            <b/>
            <sz val="9"/>
            <color indexed="81"/>
            <rFont val="Tahoma"/>
            <family val="2"/>
          </rPr>
          <t>Ver Tablas de IMPACTO / CONSECUENCIAS, de acuerdo con el tipo de Riesgo.</t>
        </r>
      </text>
    </comment>
    <comment ref="O8" authorId="2" shapeId="0" xr:uid="{AB48A667-A3F0-4FA6-A8EC-828BC92973AE}">
      <text>
        <r>
          <rPr>
            <sz val="9"/>
            <color indexed="81"/>
            <rFont val="Tahoma"/>
            <family val="2"/>
          </rPr>
          <t xml:space="preserve">Permite ubicar el riesgo en la zona de acuerdo con la calificación de la probabilidad y el impacto, en este caso corresponde al punto de intersección en la matriz de calor.  
</t>
        </r>
        <r>
          <rPr>
            <b/>
            <sz val="9"/>
            <color indexed="81"/>
            <rFont val="Tahoma"/>
            <family val="2"/>
          </rPr>
          <t xml:space="preserve">
Probabilidad  vs Impacto = ZONA DE RIESGO
Ver Mapa de Calor - Zonas de Riesgo</t>
        </r>
      </text>
    </comment>
    <comment ref="P8" authorId="3" shapeId="0" xr:uid="{31C24399-19DB-463C-8F00-5EC4B3C572DA}">
      <text>
        <r>
          <rPr>
            <b/>
            <sz val="9"/>
            <color indexed="81"/>
            <rFont val="Tahoma"/>
            <family val="2"/>
          </rPr>
          <t>CONTROL</t>
        </r>
        <r>
          <rPr>
            <sz val="9"/>
            <color indexed="81"/>
            <rFont val="Tahoma"/>
            <family val="2"/>
          </rPr>
          <t xml:space="preserve">: Acción o conjunto de acciones que minimiza la probabilidad de ocurrencia de un riesgo o el impacto producido ante su materialización.
</t>
        </r>
        <r>
          <rPr>
            <b/>
            <sz val="9"/>
            <color indexed="81"/>
            <rFont val="Tahoma"/>
            <family val="2"/>
          </rPr>
          <t xml:space="preserve">
Un control por cada causa, si no hay control se escribe "No existe control"</t>
        </r>
      </text>
    </comment>
    <comment ref="Y8" authorId="4" shapeId="0" xr:uid="{35672E68-4E51-4312-8EB8-8B525FDE7DC5}">
      <text>
        <r>
          <rPr>
            <sz val="9"/>
            <color indexed="81"/>
            <rFont val="Tahoma"/>
            <family val="2"/>
          </rPr>
          <t xml:space="preserve">Escribir la evidencia y/o registro que se genera con la ejecución del CONTROL. </t>
        </r>
      </text>
    </comment>
    <comment ref="AB8" authorId="2" shapeId="0" xr:uid="{7392B1CC-3C09-4DEB-BE7E-B8B6D5FE256B}">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r>
          <rPr>
            <b/>
            <sz val="9"/>
            <color indexed="81"/>
            <rFont val="Tahoma"/>
            <family val="2"/>
          </rPr>
          <t>Probabilidad inherente – (Probabilidad Inherente * Control)</t>
        </r>
      </text>
    </comment>
    <comment ref="AD8" authorId="2" shapeId="0" xr:uid="{F3911D0F-C57E-4803-8253-EE519ABFECD6}">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Impacto inherente – (Impacto Inherente * Control)
* Para evaluar el IMPACTO / CONSECUENCIA de los  </t>
        </r>
        <r>
          <rPr>
            <b/>
            <sz val="9"/>
            <color indexed="81"/>
            <rFont val="Tahoma"/>
            <family val="2"/>
          </rPr>
          <t xml:space="preserve">Riesgos de Corrupción y Fraude </t>
        </r>
        <r>
          <rPr>
            <sz val="9"/>
            <color indexed="81"/>
            <rFont val="Tahoma"/>
            <family val="2"/>
          </rPr>
          <t>se tiene la Tabla de preguntas para su calificación.</t>
        </r>
      </text>
    </comment>
    <comment ref="AF8" authorId="3" shapeId="0" xr:uid="{82852745-6A86-40C5-A879-BD072BA7FA77}">
      <text>
        <r>
          <rPr>
            <b/>
            <sz val="9"/>
            <color indexed="81"/>
            <rFont val="Tahoma"/>
            <family val="2"/>
          </rPr>
          <t xml:space="preserve">PROBABILIDAD vs IMPACTO = ZONA DEL RIESGO 
</t>
        </r>
        <r>
          <rPr>
            <sz val="9"/>
            <color indexed="81"/>
            <rFont val="Tahoma"/>
            <family val="2"/>
          </rPr>
          <t xml:space="preserve">
Determinar según punto de intersección en el mapa de calor</t>
        </r>
      </text>
    </comment>
    <comment ref="S9" authorId="3" shapeId="0" xr:uid="{E50769CE-C4D1-4109-8787-9DEEBD455427}">
      <text>
        <r>
          <rPr>
            <b/>
            <sz val="9"/>
            <color indexed="81"/>
            <rFont val="Tahoma"/>
            <family val="2"/>
          </rPr>
          <t>* Control PREVENTIVO:</t>
        </r>
        <r>
          <rPr>
            <sz val="9"/>
            <color indexed="81"/>
            <rFont val="Tahoma"/>
            <family val="2"/>
          </rPr>
          <t xml:space="preserve"> Se realiza </t>
        </r>
        <r>
          <rPr>
            <b/>
            <sz val="9"/>
            <color indexed="81"/>
            <rFont val="Tahoma"/>
            <family val="2"/>
          </rPr>
          <t>ANTES</t>
        </r>
        <r>
          <rPr>
            <sz val="9"/>
            <color indexed="81"/>
            <rFont val="Tahoma"/>
            <family val="2"/>
          </rPr>
          <t xml:space="preserve"> de ejecutar la actividad y permite evitar desviaciones.
</t>
        </r>
        <r>
          <rPr>
            <b/>
            <sz val="9"/>
            <color indexed="81"/>
            <rFont val="Tahoma"/>
            <family val="2"/>
          </rPr>
          <t xml:space="preserve">
*CONTROL DETECTIVO</t>
        </r>
        <r>
          <rPr>
            <sz val="9"/>
            <color indexed="81"/>
            <rFont val="Tahoma"/>
            <family val="2"/>
          </rPr>
          <t xml:space="preserve">: Se realiza </t>
        </r>
        <r>
          <rPr>
            <b/>
            <sz val="9"/>
            <color indexed="81"/>
            <rFont val="Tahoma"/>
            <family val="2"/>
          </rPr>
          <t>EN EL MOMENTO</t>
        </r>
        <r>
          <rPr>
            <sz val="9"/>
            <color indexed="81"/>
            <rFont val="Tahoma"/>
            <family val="2"/>
          </rPr>
          <t xml:space="preserve"> de ejecutar la actividad.</t>
        </r>
      </text>
    </comment>
  </commentList>
</comments>
</file>

<file path=xl/sharedStrings.xml><?xml version="1.0" encoding="utf-8"?>
<sst xmlns="http://schemas.openxmlformats.org/spreadsheetml/2006/main" count="355" uniqueCount="220">
  <si>
    <r>
      <rPr>
        <sz val="11"/>
        <rFont val="Arial"/>
        <family val="2"/>
      </rPr>
      <t>Nombre del Proceso</t>
    </r>
    <r>
      <rPr>
        <b/>
        <sz val="11"/>
        <rFont val="Arial"/>
        <family val="2"/>
      </rPr>
      <t xml:space="preserve">
                                                PLANEACIÓN ESTRATEGICA</t>
    </r>
  </si>
  <si>
    <r>
      <rPr>
        <b/>
        <sz val="10"/>
        <rFont val="Arial"/>
        <family val="2"/>
      </rPr>
      <t>Código:</t>
    </r>
    <r>
      <rPr>
        <sz val="10"/>
        <rFont val="Arial"/>
        <family val="2"/>
      </rPr>
      <t xml:space="preserve"> PE-FT-004</t>
    </r>
  </si>
  <si>
    <r>
      <rPr>
        <b/>
        <sz val="10"/>
        <rFont val="Arial"/>
        <family val="2"/>
      </rPr>
      <t>Versión:</t>
    </r>
    <r>
      <rPr>
        <sz val="10"/>
        <rFont val="Arial"/>
        <family val="2"/>
      </rPr>
      <t xml:space="preserve"> 2</t>
    </r>
  </si>
  <si>
    <r>
      <rPr>
        <sz val="11"/>
        <rFont val="Arial"/>
        <family val="2"/>
      </rPr>
      <t>Nombre del Formato</t>
    </r>
    <r>
      <rPr>
        <b/>
        <sz val="11"/>
        <rFont val="Arial"/>
        <family val="2"/>
      </rPr>
      <t xml:space="preserve">               
                                                 MAPA DE RIESGOS INSTITUCIONAL</t>
    </r>
  </si>
  <si>
    <r>
      <rPr>
        <b/>
        <sz val="10"/>
        <rFont val="Arial"/>
        <family val="2"/>
      </rPr>
      <t>Fecha última revisión:</t>
    </r>
    <r>
      <rPr>
        <sz val="10"/>
        <rFont val="Arial"/>
        <family val="2"/>
      </rPr>
      <t xml:space="preserve">
03 - 01 -2022
</t>
    </r>
  </si>
  <si>
    <r>
      <rPr>
        <b/>
        <sz val="10"/>
        <rFont val="Arial"/>
        <family val="2"/>
      </rPr>
      <t xml:space="preserve">Páginas: </t>
    </r>
    <r>
      <rPr>
        <sz val="10"/>
        <rFont val="Arial"/>
        <family val="2"/>
      </rPr>
      <t>1 de 1</t>
    </r>
  </si>
  <si>
    <t>IDENTIFICACIÓN</t>
  </si>
  <si>
    <r>
      <t xml:space="preserve">ANÁLISIS Y VALORACIÓN DEL RIESGO INHERENTE 
</t>
    </r>
    <r>
      <rPr>
        <sz val="10"/>
        <rFont val="Arial"/>
        <family val="2"/>
      </rPr>
      <t>(antes de controles)</t>
    </r>
  </si>
  <si>
    <t>DETERMINACIÓN DE CONTROLES</t>
  </si>
  <si>
    <r>
      <t xml:space="preserve">VALORACIÓN DEL RIESGO RESIDUAL 
</t>
    </r>
    <r>
      <rPr>
        <sz val="10"/>
        <rFont val="Arial"/>
        <family val="2"/>
      </rPr>
      <t>(después de controles)</t>
    </r>
  </si>
  <si>
    <t xml:space="preserve">Indicador (i) (ISODoc)  o
(m) Mecanismo de Seguimiento del Riesgo (Primera Línea)
</t>
  </si>
  <si>
    <r>
      <t xml:space="preserve">Acciones para Abordar Riesgo Residual
</t>
    </r>
    <r>
      <rPr>
        <sz val="10"/>
        <rFont val="Arial"/>
        <family val="2"/>
      </rPr>
      <t>(número de la acción en ISODoc)</t>
    </r>
  </si>
  <si>
    <t>SEGUIMIENTO</t>
  </si>
  <si>
    <t xml:space="preserve">PROCESO </t>
  </si>
  <si>
    <t>Área/ Dependencia responsable del riesgo</t>
  </si>
  <si>
    <r>
      <t xml:space="preserve">Responsable(s) del Riesgo
</t>
    </r>
    <r>
      <rPr>
        <sz val="10"/>
        <rFont val="Arial"/>
        <family val="2"/>
      </rPr>
      <t>(cargo)</t>
    </r>
  </si>
  <si>
    <r>
      <t xml:space="preserve">Tipo de Causa
</t>
    </r>
    <r>
      <rPr>
        <sz val="10"/>
        <rFont val="Arial"/>
        <family val="2"/>
      </rPr>
      <t>(Externa o
Interna)</t>
    </r>
  </si>
  <si>
    <r>
      <t xml:space="preserve">Causa(s)
</t>
    </r>
    <r>
      <rPr>
        <sz val="10"/>
        <rFont val="Arial"/>
        <family val="2"/>
      </rPr>
      <t>(escribir una causa por fila)</t>
    </r>
  </si>
  <si>
    <t>Descripción del Riesgo 
(Qué, Cómo y por Qué?</t>
  </si>
  <si>
    <t>Clasificación de Riesgo</t>
  </si>
  <si>
    <t>Consecuencias Potenciales del Riesgo</t>
  </si>
  <si>
    <t>Probabiliad</t>
  </si>
  <si>
    <t>Valor Numérico de la Probabilidad</t>
  </si>
  <si>
    <t>Impacto</t>
  </si>
  <si>
    <t>Valor numérico del Impacto</t>
  </si>
  <si>
    <t>Descripción de Impacto</t>
  </si>
  <si>
    <r>
      <t xml:space="preserve">Zona de Riesgo Inherente 
</t>
    </r>
    <r>
      <rPr>
        <b/>
        <sz val="10"/>
        <color rgb="FF0070C0"/>
        <rFont val="Arial"/>
        <family val="2"/>
      </rPr>
      <t xml:space="preserve">(Severidad) </t>
    </r>
  </si>
  <si>
    <r>
      <t xml:space="preserve">Descripción del control
</t>
    </r>
    <r>
      <rPr>
        <sz val="10"/>
        <rFont val="Arial"/>
        <family val="2"/>
      </rPr>
      <t>(Un control por cada causa, si no hay control se escribe "No existe control")</t>
    </r>
  </si>
  <si>
    <t>Cargo del Ejecutor del Control</t>
  </si>
  <si>
    <t>Frecuencia del Control</t>
  </si>
  <si>
    <r>
      <t xml:space="preserve">Tipo
</t>
    </r>
    <r>
      <rPr>
        <sz val="10"/>
        <rFont val="Arial"/>
        <family val="2"/>
      </rPr>
      <t>(Prevenir, detectar o corregir)</t>
    </r>
  </si>
  <si>
    <t>Implementación</t>
  </si>
  <si>
    <t>Documentación</t>
  </si>
  <si>
    <t>Evidencia Aplicación del Control</t>
  </si>
  <si>
    <t>Resultado Evaluación del Control</t>
  </si>
  <si>
    <t>Probabilidad</t>
  </si>
  <si>
    <t>Valor numérico de la PROBABILIDAD</t>
  </si>
  <si>
    <t>Zona de Riesgo Residual</t>
  </si>
  <si>
    <t xml:space="preserve">Nivel de Aceptación del Riesgo
</t>
  </si>
  <si>
    <t>Fecha del Reporte</t>
  </si>
  <si>
    <t>Acciones Adelantadas</t>
  </si>
  <si>
    <t>Responsable</t>
  </si>
  <si>
    <t>Evidencia de las acciones adelantadas</t>
  </si>
  <si>
    <t>Análisis del Indicador</t>
  </si>
  <si>
    <t>¿El riesgo se materializó?</t>
  </si>
  <si>
    <t xml:space="preserve">¿Las actividades que se desarrollan en el control realmente buscan por si sola prevenir o detectar las causas que pueden dar origen al riesgo, Ej.: verificar, validar, cotejar, comparar, revisar, etc.? </t>
  </si>
  <si>
    <t xml:space="preserve">¿Las observaciones,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</si>
  <si>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</si>
  <si>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Código y Nombre completo del documento</t>
  </si>
  <si>
    <t>¿Se genera alguna evidencia y/o registro con la ejecución del control?</t>
  </si>
  <si>
    <t>Documento Evidencia</t>
  </si>
  <si>
    <t>SI</t>
  </si>
  <si>
    <t>NO</t>
  </si>
  <si>
    <t>¿Por qué?</t>
  </si>
  <si>
    <t>Gestión de Bienes y Servicios</t>
  </si>
  <si>
    <t>Contratos</t>
  </si>
  <si>
    <t>Subdirector Administrativo y Financiero
Líder de Gestión de Bienes y Servicios</t>
  </si>
  <si>
    <t>Interno</t>
  </si>
  <si>
    <t>RC-01</t>
  </si>
  <si>
    <t>Posibilidad de afectación reputacional y económica, por favorecer proponentes a través del direccionamiento o descalificación de estos en el proceso de selección, con la incorporación de requisitos que desconocen el principio de selección objetiva, igualdad y la aplicación de criterios parciales o ambiguos en la evaluación de las propuestas.</t>
  </si>
  <si>
    <t>Riesgo de corrupción</t>
  </si>
  <si>
    <t>Sanciones disciplinarias 
Pérdidas económicas
No cumplimiento de disposiciones normativas</t>
  </si>
  <si>
    <t>MEDIA</t>
  </si>
  <si>
    <t>MAYOR (RC-F)</t>
  </si>
  <si>
    <t>Genera altas consecuencias sobre la entidad.</t>
  </si>
  <si>
    <t>ALTO (RC/F)</t>
  </si>
  <si>
    <t>Continua</t>
  </si>
  <si>
    <t>Preventivo</t>
  </si>
  <si>
    <t>Manual</t>
  </si>
  <si>
    <t>Documentado</t>
  </si>
  <si>
    <t>BS-FT-001 Detección de necesidades y solicitud de certificado presupuestal 
BS-FT-002 Términos de referencia</t>
  </si>
  <si>
    <t>MODERADO</t>
  </si>
  <si>
    <t>REDUCIR EL RIESGO</t>
  </si>
  <si>
    <t>No aplica</t>
  </si>
  <si>
    <t>Detectivo</t>
  </si>
  <si>
    <t>Gestión Financiera</t>
  </si>
  <si>
    <t>Financiera</t>
  </si>
  <si>
    <t>Subdirector Administrativo y Financiero
Líder de Gestión Financiera</t>
  </si>
  <si>
    <t>RC-02</t>
  </si>
  <si>
    <t>Sanciones disciplinarias 
Pérdidas económicas
Pérdida de credibilidad</t>
  </si>
  <si>
    <t>Genera medianas consecuencias sobre la entidad.</t>
  </si>
  <si>
    <t>Líder de gestión financiera</t>
  </si>
  <si>
    <t>Con Registro</t>
  </si>
  <si>
    <t>MODERADO (RC/F)</t>
  </si>
  <si>
    <t>Manipulación de los sistemas de información del proceso gestión financiera (claves, tokens)</t>
  </si>
  <si>
    <t>RC-03</t>
  </si>
  <si>
    <t>Regulación</t>
  </si>
  <si>
    <t>Debilidades en los controles en cualquiera de las fases del proyecto regulatorio.</t>
  </si>
  <si>
    <t>RC-4</t>
  </si>
  <si>
    <t>Acción u omisión en la definición del contenido de los proyectos regulatorios, o afectación de los tiempos normales para su expedición con el fin de favorecer o afectar intereses particulares que se apartan de los objetivos constitucionales y legales a cambio de beneficios para un funcionario o de un tercero.</t>
  </si>
  <si>
    <t>Pérdida reputacional
Incumplimiento de los objetivos de la comisión. 
Sanciones o condenas.</t>
  </si>
  <si>
    <t>MAYOR</t>
  </si>
  <si>
    <t>Procedimiento de regulación general
Procedimiento de regulación particular</t>
  </si>
  <si>
    <t>ALTO</t>
  </si>
  <si>
    <t>(m) Formato de planificación del diseño RG-FT-001 
(m) RG-FT-002 Revisión de la regulación
(m) Acta de Comité de Expertos
(m)  Acta de Sesión CREG
(m)  Documento soporte (Consulta) si aplica
Documentos diligenciados durante el período de evaluación.</t>
  </si>
  <si>
    <t>Gestión Documental</t>
  </si>
  <si>
    <t>Líder proceso de  Gestión Documental</t>
  </si>
  <si>
    <t>Pérdida premeditada de información.</t>
  </si>
  <si>
    <t>RC-05</t>
  </si>
  <si>
    <t>BAJA</t>
  </si>
  <si>
    <t>CATASTRÓFICO (RC-F)</t>
  </si>
  <si>
    <t>Profesional de gestión documental</t>
  </si>
  <si>
    <t>*GD-PR-001 Procedimiento reconstrucción de expedientes
*Informe diagnóstico
IT-PR-204-Procedimiento acceso a áreas seguras.
GD FT 005 Constancia de Acceso a la Información de Expedientes</t>
  </si>
  <si>
    <t>Informe diagnóstico con la propuesta para adopción de estrategias preventivas.
Control de acceso al archivo de gestión</t>
  </si>
  <si>
    <t>(m) Verificación trimestral de los prestamos de información</t>
  </si>
  <si>
    <t>Gestión Humana</t>
  </si>
  <si>
    <t>Subdirector Administrativo y Financiero
Líder proceso de  Gestión Humana</t>
  </si>
  <si>
    <t>Interna y Externa</t>
  </si>
  <si>
    <t>Deficiencia en la verificación del cumplimiento de requisitos para el cargo.</t>
  </si>
  <si>
    <t>RC-06</t>
  </si>
  <si>
    <t>Posibilidad de afectación reputacional por direccionamiento en la vinculación de personal en favor propio o de un tercero.</t>
  </si>
  <si>
    <t>Pérdida de credibilidad 
Imagen institucional afectada en el orden nacional
Acciones disciplinarias y fiscales</t>
  </si>
  <si>
    <t>Profesional de gestión humana</t>
  </si>
  <si>
    <t>GH-PR-001 Selección y vinculación
GH-FT-017 Verificación de requisitos.</t>
  </si>
  <si>
    <t>Formato de verificación de requisitos</t>
  </si>
  <si>
    <t>Extralimitación de funciones.</t>
  </si>
  <si>
    <t xml:space="preserve">El subdirector administrativo y financiero cada vez que se realiza la verificación del cumplimiento de requisitos para el ingreso de funcionarios, realizará la validación de los mismos (físico o por correo electrónico) previo a la presentación de los candidatos al Comité de Expertos o Director Ejecutivo según corresponda. En el evento de encontrar inconsistencias, solicitará informe por escrito al responsable de gestión humana para que se explique o corrija la situación presentada. </t>
  </si>
  <si>
    <t>Subdirector administrativo y financiero
Profesional de gestión humana</t>
  </si>
  <si>
    <t>GH-PR-001 Selección y vinculación</t>
  </si>
  <si>
    <t>Formato de verificación de requisitos validado y con visto bueno del Subdirector</t>
  </si>
  <si>
    <t>Gestión de Control y Evaluación</t>
  </si>
  <si>
    <t>Control Interno</t>
  </si>
  <si>
    <t>Jefe Oficina de Control Interno</t>
  </si>
  <si>
    <t>Omisión voluntaria en los reportes de actos detectados en las auditorías y/o seguimientos, para el beneficio propio o de un tercero.</t>
  </si>
  <si>
    <t>RC-07</t>
  </si>
  <si>
    <t>Posibilidad de pérdida reputacional por insatisfacción de los grupos de valor debido a errores o inconsistencias en el desarrollo de las auditorías al sistema de control interno.</t>
  </si>
  <si>
    <t xml:space="preserve">Sanciones disciplinarias
No cumplimiento de disposiciones normativas
Reprocesos administrativos </t>
  </si>
  <si>
    <t>El líder de control interno en ejercicio de sus funciones cada vez que evidencie errores, desaciertos, irregularidades financiera, administrativas, desviaciones o presuntas irregularidades respecto a todas las actividades, operaciones y actuaciones, así como a la administración de la información y los recursos de la entidad que evidencien posibles actos de corrupción, informará al director ejecutivo con copia a la secretaria general de la presidencia de la republica y a la secretaria de transparencia, adjuntando a la copia de esta última instancia, el formato establecido para tal fin. 
En auditorias de gestión, el jefe de control interno revisa el informe preliminar antes de ser enviado al líder del proceso y/o grupos de valor correspondientes con el propósito de asegurar la entrega de informes precisos, objetivos, claros, concisos, constructivos, completos y oportunos. En caso de inconsistencia devuelve el informe al auditor para sus ajustes vía correo electrónico.</t>
  </si>
  <si>
    <t>Líder control interno
Profesional control interno</t>
  </si>
  <si>
    <t>GC-PR-001 Control interno</t>
  </si>
  <si>
    <t>Informes de auditoría</t>
  </si>
  <si>
    <t xml:space="preserve">(m) 
Seguimiento sistema control interno
No. de actos de corrupción o irregularidad administrativa reportados a los entes de control y vigilancia deben de ser iguales a los actos de corrupción o irregularidades presentados
</t>
  </si>
  <si>
    <t>FECHA/ Versión</t>
  </si>
  <si>
    <t>DESCRIPCIÓN DEL CAMBIO</t>
  </si>
  <si>
    <t>ELABORADO POR:
(nombre y cargo)</t>
  </si>
  <si>
    <t>REVISADO POR:
(nombre y cargo)</t>
  </si>
  <si>
    <t>APROBADO POR:
(nombre y cargo)</t>
  </si>
  <si>
    <t>Líder de proceso/riesgo</t>
  </si>
  <si>
    <t>Líder gestión de mejoramiento</t>
  </si>
  <si>
    <t>Director ejecutivo
Expertos comisionados
Líder de Regulación
Asesor de Regulación</t>
  </si>
  <si>
    <t xml:space="preserve">(m) Relación entre:
 No. Hojas de Vida que Cumplen RM/No. Hojas de Vida Postuladas*100
</t>
  </si>
  <si>
    <t>Formato de planificación del diseño RG-FT-001 
Revisión de la regulación RG-FT-002
Acta de comité de expertos
RG-FT-003 
Acta de sesión CREG
RG-FT-004
Documento soporte (Consulta)</t>
  </si>
  <si>
    <t>Tipo
Riesgo
RG-X
RSI-X
RC-X
RF-X
RFi-X</t>
  </si>
  <si>
    <t>El líder de gestión humana, cada vez que se vaya a proveer una vacante, consolida las hojas vida de los aspirantes, verifica que se cumplan los requisitos del cargo en el manual de funciones vigente y diligencia el formato de verificación de requisitos. En caso de identificar inconsistencia informará a la subdirección administrativa y financiera.</t>
  </si>
  <si>
    <t xml:space="preserve">Líder de adquisición de bienes y servicios (contratación)
</t>
  </si>
  <si>
    <t>Acta de comité de compras
Detección de necesidades</t>
  </si>
  <si>
    <t>BS-FT-011 Acta del comité de compras de bienes y servicios</t>
  </si>
  <si>
    <t>Acta del comité de compras de bienes y servicios
Informe del grupo evaluador</t>
  </si>
  <si>
    <t>Deficiencia en la validación de los requerimientos para el pago de obligaciones de la Entidad.</t>
  </si>
  <si>
    <t xml:space="preserve">
Posibilidad de pérdida reputacional por afectación económica debido al inadecuado pago del beneficiario en el momento de registrar la orden de pago desde el sistema integrado de información financiera.
</t>
  </si>
  <si>
    <t>Posibilidad de afectación reputacional por utilizar la administración de  los procesos de la entidad, para obtener beneficio propio o favorecer a un tercero en el momento de realizar inadecuadamente los pagos de la Entidad.</t>
  </si>
  <si>
    <t>Comprobante de pago generado desde el sistema integrado de información financiera SIIF Nación.</t>
  </si>
  <si>
    <t>Reporte de pagos generado desde el sistema integrado de información financiera SIIF Nación.</t>
  </si>
  <si>
    <t>(m) Proceso de trámite de pagos:
El Seguimiento realizado de acuerdo al cumplimiento de requisitos de los soportes de pagos. Fuente Sistema de Gestión Documental de la Entidad.</t>
  </si>
  <si>
    <t xml:space="preserve">(m) El seguimiento realizado de acuerdo a los usuarios y perfiles autorizados para realizar los procesos en SIIF Nación. Fuente SIIF Nación.
</t>
  </si>
  <si>
    <t>Posibilidad de pérdida reputacional por pérdida de confidencialidad debido a inadecuada configuración de roles y permisos en el sistema de gestión documental AZ Digital</t>
  </si>
  <si>
    <t>25/01/2024_V1</t>
  </si>
  <si>
    <t>31/01/2024_V1</t>
  </si>
  <si>
    <t xml:space="preserve">Líder de adquisición de bienes y servicios (contratación)
Grupo evaluador del proceso contractual
</t>
  </si>
  <si>
    <t>La entidad cuenta con el sistema electrónico de gestión documental, el cual contiene  el flujo de trabajo para el registro y pago de las obligaciones de la entidad por etapas y aprobaciones mediante firma electrónica, para este proceso se realiza la asignación de usos, perfiles y permisos a los funcionarios correspondientes al proceso. Estos administran, desde la creación del tercero, la expedición de documentos presupuestales en SIIF: CDP, CRP, registran la  cadena presupuestal. Una vez asignados los roles, se determinan tres (3) controles de revisión, así:
1- En central de cuentas se realiza la validación y completitud de los soportes para obligación y pago; así como el recibido a satisfacción - RS. De haber inconsistencias devolverá la documentación con las observaciones correspondientes a quien haya lugar (supervisor, presupuesto, contabilidad, entre otros). Subsanadas las inconsistencias se continuará con el trámite de pago.
2- Con obligación presupuestal en SIIF, se verifica que cumple con los requisitos para el trámite del pago.
3- Con el pago,  se valida nuevamente los soportes de pago y en conformidad, se autoriza el giro al beneficiario final a través de la Cuenta Única Nacional de la Dirección del Tesoro -MHCP.</t>
  </si>
  <si>
    <t>La subdirección administrativa y financiera de la CREG, es la encargada de autorizar a los funcionarios de acuerdo a sus funciones, la activación de los roles y perfiles en el sistema SIIF Nación. En caso de esto no suceda el líder de gestión financiera solicitará autorización al Director Ejecutivo y procederá a la asignación de roles y permisos.</t>
  </si>
  <si>
    <t>Los responsables de la aplicación del control según corresponda, lo aplicarán así-.
Preventivo:
El reglamento de la Comisión y los procedimientos de diseño y desarrollo (regulación general) y regulación particular aseguran que:
Las fases de planificación y desarrollo de cada proyecto, están a cargo de un equipo de profesionales competentes ; ninguna decisión se toma de forma individual.
En las fases de revisión / verificación participan entes externos: Ministerio de Minas y Energía,  SIC. Ministerio de Hacienda, DNP y SSPD.
Los proyectos de temas generales se someten a consulta pública.
Se identifican requisitos que debe cumplir la regulación como punto de partida y control para su desarrollo.
Correctivo:
Nueva reglamentación.</t>
  </si>
  <si>
    <t>El líder de gestión documental verifica que la solicitud para crear, modificar o inactivar usuario sea realizada por el líder de informática de tecnología a fin de garantizar la asignación de permisos conforme al rol a desempeñar en los usuarios del sistema, validando el estado de los mismos. En caso de que esto no suceda se solicitará al Director Ejecutivo su autorización para ser ejecutado por el administrador de la herramienta de gestión documental.</t>
  </si>
  <si>
    <t>Formulación mapa de riesgos de fraude, fiscal y corrupción 2024.
Versión preliminar.
Publicación en la pagina web para la ciudadanía y otras partes interesadas, del 24 de enero de 2024 al 29 de enero 2024.</t>
  </si>
  <si>
    <t xml:space="preserve">Líder planeación estratégica
Líder gestión de mejoramiento
</t>
  </si>
  <si>
    <t>Comité Institucional de Gestión y Desempeño
Fecha: 31/01/2024</t>
  </si>
  <si>
    <t>Aprobación mapa de riesgos de fraude, fiscal y corrupción 2024.CIGD de fecha 31 de enero de 2024.
Publicación página web (PAAC-MRCFFi) y @ComisionCREG (@comisioncreg) · X
332 vistos y cero (o) comentarios o recomendaciones.
Del 26 al 30 de enero de 2024</t>
  </si>
  <si>
    <t>Falta de control y de seguimiento a la elaboración
de Detecciones de necesidad o Términos de referencia por parte de quienes tienen la función de
realizarlo, o excesiva confianza en los servidores que elaboran estos documentos.</t>
  </si>
  <si>
    <t>Poca claridad o descripciones insuficientemente justificadas en la elaboración de las Detecciones de
necesidades de la contratación y los Términos de referencia.</t>
  </si>
  <si>
    <t>Detección de necesidades y Términos de referencia direccionados a favorecer un proponente o proveedor específico.</t>
  </si>
  <si>
    <t>Evaluación de procesos de selección direccionada para favorecer a un oferente.</t>
  </si>
  <si>
    <t>Posibilidad de afectación reputacional y económica, por la contratación de bienes o servicios cuyas Detecciones de Necesidad y Términos de Referencia son manipulados por personal interesado en el futuro proceso de contratación, estableciendo necesidades inexistentes o incorporando aspectos que benefician a un proveedor o proponente en particular.</t>
  </si>
  <si>
    <t>El responsable de contratación de la Subdirección Administrativa y Financiera asignado para un proceso, verifica que las detecciones de necesidad elaboradas por los gestores de la contratación contengan información clara, precisa, completa e incorporen justificaciones amplias y suficientes que soporten la necesidad de la adquisición del bien o servicio que tratan. Cuando se identifiquen detecciones de necesidad superficiales o ambiguas se procederá a solicitar el ajuste de estás antes de viabilizar el proceso contractual.</t>
  </si>
  <si>
    <t>El responsable de contratación de la Subdirección Administrativa y Financiera asignado para un proceso, verifica que los criterios de selección incorporados en las Detecciones de necesidad y en los Términos de referencia guarden proporcionalidad con el objeto y valor de la contratación, así como que atiendan a los principios de transparencia, economía y selección objetiva.</t>
  </si>
  <si>
    <t>El comité evaluador designado para cada proceso de selección, cada vez que presente informe de evaluación ante el comité de expertos o comité de compras, según sea el caso, deberá dejar constancia de la aplicación de los criterios establecidos en los Términos de referencia como soporte a la recomendación de adjudicación o declaratoria desierto. En los eventos en los cuales los criterios definidos en los Términos de referencia sean confusos o no permitan una evaluación objetiva, deberán informarlo por escrito vía email y establecer la imposibilidad de realizar la evaluación, a efectos de tomar las acciones correctivas del caso.</t>
  </si>
  <si>
    <t xml:space="preserve">Procesos de contratación: (Número de documentos previos de procesos contractuales aprobados y suscritos) / (Número de documentos previos de procesos contractuales recibidos) * 100
</t>
  </si>
  <si>
    <t>Procesos de contratación y modificatorios: (Número de detecciones de necesidad para procesos y modificaciones contractuales con información clara y suficiente) / (Número de detecciones de necesidad de procesos contractuales y modificaciones contractuales recibidos) * 100</t>
  </si>
  <si>
    <t>Procesos de contratación: (Número de procesos de contratación publicados con la inclusión de criterios de selección claros) / (Número procesos de contratación publicados) * 100</t>
  </si>
  <si>
    <t>Informes de evaluación: (Número de informes de evaluación publicados según criterios TDR) / (Número de informes de evaluación publicados) * 100</t>
  </si>
  <si>
    <r>
      <t>Actualización y ajustes al riesgo RC01: "</t>
    </r>
    <r>
      <rPr>
        <i/>
        <sz val="9"/>
        <color theme="1"/>
        <rFont val="Arial"/>
        <family val="2"/>
      </rPr>
      <t>Posibilidad de afectación reputacional y económica, por la contratación de bienes o servicios cuyas Detecciones de Necesidad y Términos de Referencia son manipulados por personal interesado en el futuro proceso de contratación, estableciendo necesidades inexistentes o incorporando aspectos que benefician a un proveedor o proponente en particular.Actualización y ajuste al riesgo", d</t>
    </r>
    <r>
      <rPr>
        <sz val="9"/>
        <color theme="1"/>
        <rFont val="Arial"/>
        <family val="2"/>
      </rPr>
      <t>el proceso de bienes y servicios.</t>
    </r>
  </si>
  <si>
    <t>Se realiza primer seguimiento cuatrimestral al mapa de reisgos de corrupción, fraude y fiscal 2024.
Seis (6)mesas de trabajo se realizaron con los líderes de riesgo/proceso.</t>
  </si>
  <si>
    <t>30/04/2024_V2</t>
  </si>
  <si>
    <t>10/05/2024_V2</t>
  </si>
  <si>
    <t xml:space="preserve">Durante el periodo en evaluación se ha verificado que el 100% de las detecciones de necesidad de los procesos contractuales y sus modificaciones contiene información clara y suficiente en su descripción.
</t>
  </si>
  <si>
    <t>Herramienta de gestión documental: AzDIGITAL  - colección contratos- Radicados DT y TDR</t>
  </si>
  <si>
    <t>X</t>
  </si>
  <si>
    <t>Procesos publicados SECOP II
AZDIGITAL - colección contratos- versiones de DT y TDR
Correos electrónicos de revisión de DT y TDR</t>
  </si>
  <si>
    <t xml:space="preserve">Durante el periodo en evaluación se verificó que el 100% de los procesos de contratación fueron publicados con la inclusión de criterios de selección claros.
</t>
  </si>
  <si>
    <t>Procesos publicados SECOP II
AZDIGITAL - colección contratos- Informes de evaluación</t>
  </si>
  <si>
    <t xml:space="preserve">A la fecha de corte de este informe, de las 14 convocatorias publicas cargadas en Secop II, 9 de ellas fueron objeto de evaluación y sus informes de evaluación fueron publicados aplicando correctamente los criterios establecidos en los TDR.
</t>
  </si>
  <si>
    <t xml:space="preserve">Reporte del listado de órdenes de pago generado desde la plataforma SIIF Nación II. </t>
  </si>
  <si>
    <t>Durante el periodo en evaluación se ha realizado el 100% de las solicitudes de pago reportadas en SIIF Nación, ya que cuentan con todos los soportes y autorización por el ordenador del gasto para el respectivo pago.</t>
  </si>
  <si>
    <t>Primera línea: Los temas regulatorios analizados y expedidos se han desarrollado bajo los lineamientos establecidos, aplicando los controles definidos en el reglamento y en el proceso establecido en la Comisión para tal fin. Así las cosas, el desarrollo de cada tema se encuentra a cargo del equipo asesor y las decisiones son aprobadas en las sesiones de comisión; la cual cuenta con participación del Ministro de Minas y Energía, o su delegado, el Ministro de Hacienda y Crédito Público, o su delegado, o el director del Departamento Nacional de Planeación, o su delegado, además de los expertos comisionados.
Posteriormente, los proyectos de temas generales se someten a consulta pública.</t>
  </si>
  <si>
    <t xml:space="preserve">Primera línea: Con corte a 30 de abril de 2024 se cuenta con la evidencia de 9 informes de evaluación  de Convocatorias Públicas, debidamente elaborados y publicados. 
</t>
  </si>
  <si>
    <t>Primera línea: Con corte a 30 de abril de 2024, se efectuó la revisión de las detecciones de necesidad para la celebración de 76 contratos suscritos, 1 modificación (adiciones y prórrogas) y 7 órdenes de compra, para verificar la inclusión de información precisa, completa, así como la inclusión de justificaciones suficientes y proporcionales a cada proceso de contratación. Se solicitaron ajustes a las versiones iniciales de detección de necesidad que resultaron ambiguas, incompletas o superficiales.</t>
  </si>
  <si>
    <t xml:space="preserve">Primera línea: Con corte a 30  de abril de 2024 los responsables de contratación verificaron que los procesos de contratación estuvieran aprobados en un acta de comité de expertos o de comité de compras, según corresponda de acuerdo con el manual de contratación vigente.
Los responsables de contratación verificaron que las detecciones de necesidades y los Términos de referencia recibidos para trámites contractuales, se encontrarán suscritos por su elaborador, el solicitante y el ordenador del gasto y que tuvieran unas justificaciones acordes con las necesidades de la Entidad y su normal funcionamiento. 
</t>
  </si>
  <si>
    <t>Diligenciamiento de los formatos:
RG-FT-001  Formato de planificación del diseño 
RG-FT-002
Actas respectivas:
Acta de Comité de Expertos
Acta de Sesión CREG
Documento soporte* (Consulta) si aplica.</t>
  </si>
  <si>
    <t>Formato diligenciado  en PDF</t>
  </si>
  <si>
    <t>Subdirector Administrativo y Financiero
Líder proceso de  Gestión Humana
Profesional de Gestión Humana</t>
  </si>
  <si>
    <t>El responsable de contratación de la Subdirección Administrativa y Financiera asignado para un proceso, verifica que tanto las Detecciones de necesidades como los Términos de Referencia de los procesos de contratación, contengan las respectivas firmas del elaborador, del funcionario solicitante de la contratación y la firma del Ordenador del gasto. Así mismo, verifica que la necesidad del bien o servicio, la modalidad de contratación y el valor, hayan sido aprobados por el Comité de Expertos o por el Comité de Compras, según corresponda. En caso que no se identifique la aprobación o firmas requeridas el proceso se devuelve al funcionario que solicita la contratación, dejando constancia mediante correo electrónico e informando el requisito a completar.</t>
  </si>
  <si>
    <t xml:space="preserve">Durante el periodo en evaluación se han verificado del 100% de los documentos previos de los procesos contractuales están aprobados y suscritos.
</t>
  </si>
  <si>
    <t>Herramienta de gestión documental: Azdigital  - colección contratos- versiones de Detección de necesidades.
Correos electrónicos de revisión de Detección de necesidades.</t>
  </si>
  <si>
    <t xml:space="preserve">Primera línea: Con corte a 30 de abril de 2024 los responsables de contratación verificaron en las detecciones de necesidad de 73 procesos de contratación, en la modalidad de invitación a un proponente, que los criterios de selección descritos correspondieran con la idoneidad del proveedor, así como que estos guardaran proporcionalidad con los objetos y valores aplicables a cada caso.
Con corte a 30 de abril de 2024 los responsables de contratación verificaron la aplicación de criterios de selección objetivos en los procesos de Convocatoria Pública (14) publicados.
Se solicitaron ajustes a las versiones iniciales de Detección de necesidad y Términos de referencia que resultaron ambiguas, incompletas o superficiales, en la atención de los principios de la contratación estatal aplicados en el régimen especial de la Entidad.  </t>
  </si>
  <si>
    <t>Primera línea: Durante el periodo evaluado se realizaron 480 ordenes de pago, las cuales el 100% se generaron a través del Sistema Integrado de Información Financiera SIIF Nación, teniendo en cuenta que estas solicitudes de trámites de pago dieron cumplimiento a todos los requisitos para el pago dando cumplimiento a toda la cadena presupuestal, es decir a partir de la generación de la obligación. Así mismo, desde el responsable del proceso de central de cuentas y el responsable de la tesorería y pagaduría validan y verifican la información de los soportes de pago como: las facturas o cuentas de cobro por parte de proveedores y contratistas, autorizaciones de viáticos, las facturas de servicios públicos y todos los gastos de personal de la entidad (nómina, liquidaciones, planillas de seguridad social). 
A partir de esta vigencia para el caso de los contratistas personas naturales se implementó en el proceso de trámite de pagos la obligatoriedad de cargar los soportes avalados por la CREG que reflejan la ejecución contractual en la plataforma SECOP II para poder autorizar el pago por parte del responsable del proceso de tesorería.</t>
  </si>
  <si>
    <t xml:space="preserve">Reporte de usuarios y perfiles activos en el sistema integrado de información financiera SIIF Nación.
Comprobante de pago generado desde el sistema integrado de información financiera SIIF Nación.
</t>
  </si>
  <si>
    <t>Reporte de usuarios y perfiles activos en el sistema integrado de información financiera SIIF Nación.</t>
  </si>
  <si>
    <t xml:space="preserve">Primera línea: Durante el periodo evaluado se cuenta en SIIF Nación II con 10 usuarios activos que corresponden únicamente a cada persona responsable del proceso asignado de acuerdo a sus funciones actualmente, dentro de los cuales están los siguientes perfiles de usuarios:
Presupuesto
Contabilidad
Tesorería
Viáticos
Cuentas por pagar
Gestión de Administración de recursos financieros </t>
  </si>
  <si>
    <t>Reporte de usuarios generado desde la plataforma SIIF Nación II</t>
  </si>
  <si>
    <t>Durante el periodo evaluado se refleja que el 100% de los usuarios que se encuentran registrados y activos en SIIF Nación corresponden únicamente a todo el personal que se encuentra activo con la entidad actualmente.</t>
  </si>
  <si>
    <t xml:space="preserve">Grupo de trabajo de cada proyecto regulatorio
Experto líder del tema </t>
  </si>
  <si>
    <t>Primera línea: Se validó en el directorio de usuarios los funcionarios que se encuentran activos, se realizaron las modificaciones a los usuarios que no se encuentran vinculados con la CREG. Esta actividad se encuentra alineada con la estrategia de gestión documental. Para el acceso al archivo de gestión este esta dado por la parametrización del sistema Azdigital, mediante los roles y perfiles dados en las colecciones.</t>
  </si>
  <si>
    <t>* Reporte de estado de usuarios Azdigital
*Reporte usuarios colecciones</t>
  </si>
  <si>
    <t xml:space="preserve">Se realizó la revisión del total de usuarios: 252 equivalente al 100% en el sistema, y se dejó la siguiente parametrización:
Activo	147	58%
Bloqueado	11	4%
Inactivo	94	37%
Adicionalmente se revisaron 150 colecciones y 294 bandejas de usuarios, logrando el 100% de la configuración de la parametrización correspondiente a la perfilación y roles en el sistema. </t>
  </si>
  <si>
    <t>Primera línea: En el primer trimestre de 2024, se efectuó la vinculación de un (1) servidor público en vacante definitiva a través del uso de lista de elegibles. Previo al nombramiento se efectuó la verificación de requisitos Mínimos a través de GH - FT-017.
Nota: el documento reposa en el expediente del servidor publico.</t>
  </si>
  <si>
    <t>En los seguimientos que se han realizado no se han detectado actos de corrupción y por ende no se ha reportado a la Secretaria de Transparencia de la Presidencia</t>
  </si>
  <si>
    <t>Asesor Oficina de Control Interno</t>
  </si>
  <si>
    <t>Aprimer cuatrimestre de 2024 se realizaron seguimientos a: Arqueo caja menor, Gestión contractual, planes de mejoramiento con CGR y OCI, Ley 1712 de 2014, Informe PQR semestral,   Sireci Obras Inconclusas, Atención a las solicitudes de la auditoria CGR, apertura de auditorias a los procesos de APJ</t>
  </si>
  <si>
    <t>14/05/2024_V2</t>
  </si>
  <si>
    <t>Se realizó seguimiento a los controles descritos por los líderes de proceso para los riesgos de Corrupción, fraude y fiscal del primer cuatrimestre 2024, y no se presentan observaciones relevantes.</t>
  </si>
  <si>
    <t>Profesional Esp. Apoyo a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</si>
</sst>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0"/>
      <name val="Arial"/>
      <family val="2"/>
    </font>
    <font>
      <sz val="10"/>
      <color theme="1"/>
      <name val="Arial"/>
      <family val="2"/>
    </font>
    <font>
      <b/>
      <sz val="10"/>
      <color indexed="8"/>
      <name val="Arial"/>
      <family val="2"/>
    </font>
    <font>
      <b/>
      <sz val="10"/>
      <color theme="1"/>
      <name val="Arial"/>
      <family val="2"/>
    </font>
    <font>
      <sz val="10"/>
      <color indexed="8"/>
      <name val="Arial"/>
      <family val="2"/>
    </font>
    <font>
      <sz val="11"/>
      <color theme="1"/>
      <name val="Arial"/>
      <family val="2"/>
    </font>
    <font>
      <b/>
      <sz val="10"/>
      <color rgb="FF0070C0"/>
      <name val="Arial"/>
      <family val="2"/>
    </font>
    <font>
      <sz val="10"/>
      <color rgb="FF333333"/>
      <name val="Arial"/>
      <family val="2"/>
    </font>
    <font>
      <sz val="9"/>
      <color theme="1"/>
      <name val="Arial"/>
      <family val="2"/>
    </font>
    <font>
      <b/>
      <sz val="12"/>
      <name val="Arial"/>
      <family val="2"/>
    </font>
    <font>
      <b/>
      <sz val="12"/>
      <color theme="1"/>
      <name val="Arial"/>
      <family val="2"/>
    </font>
    <font>
      <b/>
      <sz val="9"/>
      <color theme="1"/>
      <name val="Arial"/>
      <family val="2"/>
    </font>
    <font>
      <b/>
      <sz val="9"/>
      <color indexed="81"/>
      <name val="Tahoma"/>
      <family val="2"/>
    </font>
    <font>
      <sz val="9"/>
      <color indexed="81"/>
      <name val="Tahoma"/>
      <family val="2"/>
    </font>
    <font>
      <i/>
      <sz val="9"/>
      <color theme="1"/>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E59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rgb="FFFFFFCC"/>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2" fillId="0" borderId="0"/>
  </cellStyleXfs>
  <cellXfs count="221">
    <xf numFmtId="0" fontId="0" fillId="0" borderId="0" xfId="0"/>
    <xf numFmtId="0" fontId="2" fillId="0" borderId="1" xfId="0" applyFont="1" applyBorder="1" applyAlignment="1">
      <alignment horizontal="center" vertical="center" wrapText="1"/>
    </xf>
    <xf numFmtId="0" fontId="0" fillId="0" borderId="0" xfId="0" applyAlignment="1">
      <alignment horizontal="center"/>
    </xf>
    <xf numFmtId="0" fontId="6" fillId="0" borderId="0" xfId="0" applyFont="1"/>
    <xf numFmtId="0" fontId="0" fillId="0" borderId="0" xfId="0" applyAlignment="1">
      <alignment horizontal="center" vertical="center"/>
    </xf>
    <xf numFmtId="0" fontId="5" fillId="0" borderId="0" xfId="0" applyFont="1" applyAlignment="1">
      <alignment horizontal="center" vertical="center" wrapText="1"/>
    </xf>
    <xf numFmtId="0" fontId="7"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9" fontId="2" fillId="0" borderId="0" xfId="1" applyFont="1" applyFill="1" applyBorder="1" applyAlignment="1" applyProtection="1">
      <alignment vertical="center" wrapText="1"/>
      <protection locked="0"/>
    </xf>
    <xf numFmtId="9" fontId="2" fillId="0" borderId="0" xfId="1"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7" fillId="0" borderId="0" xfId="0" applyFont="1" applyAlignment="1">
      <alignment vertical="center"/>
    </xf>
    <xf numFmtId="9" fontId="7" fillId="0" borderId="0" xfId="1" applyFont="1" applyFill="1" applyBorder="1" applyAlignment="1">
      <alignment vertical="center"/>
    </xf>
    <xf numFmtId="0" fontId="9" fillId="0" borderId="0" xfId="0" applyFont="1" applyAlignment="1" applyProtection="1">
      <alignment vertical="center"/>
      <protection locked="0"/>
    </xf>
    <xf numFmtId="9" fontId="9" fillId="0" borderId="0" xfId="1" applyFont="1" applyFill="1" applyBorder="1" applyAlignment="1" applyProtection="1">
      <alignment vertical="center"/>
      <protection locked="0"/>
    </xf>
    <xf numFmtId="0" fontId="9" fillId="0" borderId="0" xfId="0" applyFont="1" applyAlignment="1" applyProtection="1">
      <alignment horizontal="center" vertical="center"/>
      <protection locked="0"/>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10" fillId="0" borderId="0" xfId="0" applyFont="1"/>
    <xf numFmtId="0" fontId="10" fillId="0" borderId="0" xfId="0" applyFont="1" applyAlignment="1">
      <alignment horizontal="left"/>
    </xf>
    <xf numFmtId="0" fontId="5" fillId="11" borderId="1" xfId="0" applyFont="1" applyFill="1" applyBorder="1" applyAlignment="1">
      <alignment horizontal="center" vertical="top" wrapText="1"/>
    </xf>
    <xf numFmtId="0" fontId="2" fillId="4" borderId="1" xfId="0" applyFont="1" applyFill="1" applyBorder="1" applyAlignment="1">
      <alignment horizontal="center" vertical="center" wrapText="1"/>
    </xf>
    <xf numFmtId="0" fontId="10" fillId="0" borderId="0" xfId="0" applyFont="1" applyAlignment="1">
      <alignment horizontal="center" vertical="center"/>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lignment vertical="center" wrapText="1"/>
    </xf>
    <xf numFmtId="9" fontId="2" fillId="0" borderId="11" xfId="1" applyFont="1"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0" fontId="12" fillId="0" borderId="1" xfId="0" applyFont="1" applyBorder="1" applyAlignment="1" applyProtection="1">
      <alignment vertical="top"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2" fillId="0" borderId="1" xfId="1" applyFont="1" applyFill="1" applyBorder="1" applyAlignment="1" applyProtection="1">
      <alignment horizontal="center" vertical="center" wrapText="1"/>
      <protection locked="0"/>
    </xf>
    <xf numFmtId="9" fontId="5" fillId="0" borderId="1" xfId="0" applyNumberFormat="1"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6" fillId="0" borderId="1" xfId="0" applyFont="1" applyBorder="1" applyAlignment="1">
      <alignment vertical="center"/>
    </xf>
    <xf numFmtId="0" fontId="6" fillId="0" borderId="1"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12" borderId="1" xfId="2"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2" fillId="12" borderId="1" xfId="0" applyFont="1" applyFill="1" applyBorder="1" applyAlignment="1">
      <alignment horizontal="center" vertical="top" wrapTex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6" fillId="0" borderId="1" xfId="0" applyFont="1" applyBorder="1"/>
    <xf numFmtId="0" fontId="6" fillId="0" borderId="1" xfId="0" applyFont="1" applyBorder="1" applyAlignment="1">
      <alignment horizontal="left" vertical="center"/>
    </xf>
    <xf numFmtId="0" fontId="2" fillId="12" borderId="1" xfId="0" applyFont="1" applyFill="1" applyBorder="1" applyAlignment="1">
      <alignment horizontal="center" vertical="center" wrapText="1"/>
    </xf>
    <xf numFmtId="0" fontId="2" fillId="0" borderId="11" xfId="0" applyFont="1" applyBorder="1" applyAlignment="1" applyProtection="1">
      <alignment vertical="center" wrapText="1"/>
      <protection locked="0"/>
    </xf>
    <xf numFmtId="0" fontId="6" fillId="0" borderId="1" xfId="0" applyFont="1" applyBorder="1" applyAlignment="1">
      <alignment horizontal="left" vertical="center" wrapText="1"/>
    </xf>
    <xf numFmtId="0" fontId="2" fillId="12" borderId="1" xfId="0" applyFont="1" applyFill="1" applyBorder="1" applyAlignment="1" applyProtection="1">
      <alignment horizontal="center" vertical="center" wrapText="1"/>
      <protection locked="0"/>
    </xf>
    <xf numFmtId="0" fontId="2" fillId="12" borderId="1" xfId="0" applyFont="1" applyFill="1" applyBorder="1" applyAlignment="1" applyProtection="1">
      <alignment horizontal="center" vertical="center"/>
      <protection locked="0"/>
    </xf>
    <xf numFmtId="14" fontId="2" fillId="12" borderId="1" xfId="0" applyNumberFormat="1" applyFont="1" applyFill="1" applyBorder="1" applyAlignment="1">
      <alignment horizontal="center" vertical="center"/>
    </xf>
    <xf numFmtId="0" fontId="6"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1" xfId="0" applyFont="1" applyFill="1" applyBorder="1" applyAlignment="1" applyProtection="1">
      <alignment vertical="center"/>
      <protection locked="0"/>
    </xf>
    <xf numFmtId="0" fontId="2" fillId="0" borderId="1" xfId="0" applyFont="1" applyBorder="1" applyAlignment="1">
      <alignment vertical="center" wrapText="1"/>
    </xf>
    <xf numFmtId="0" fontId="12" fillId="0" borderId="1" xfId="0" applyFont="1" applyBorder="1" applyAlignment="1" applyProtection="1">
      <alignment vertical="center" wrapText="1"/>
      <protection locked="0"/>
    </xf>
    <xf numFmtId="9" fontId="14" fillId="0" borderId="1" xfId="0" applyNumberFormat="1" applyFont="1" applyBorder="1" applyAlignment="1">
      <alignment horizontal="center" vertical="center" wrapText="1"/>
    </xf>
    <xf numFmtId="0" fontId="2" fillId="0" borderId="0" xfId="2"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0" fontId="2" fillId="0" borderId="0" xfId="0" applyFont="1" applyAlignment="1">
      <alignment vertical="center" wrapText="1"/>
    </xf>
    <xf numFmtId="0" fontId="12" fillId="0" borderId="0" xfId="0" applyFont="1" applyAlignment="1" applyProtection="1">
      <alignment vertical="center" wrapText="1"/>
      <protection locked="0"/>
    </xf>
    <xf numFmtId="0" fontId="6" fillId="0" borderId="0" xfId="0" applyFont="1" applyAlignment="1">
      <alignment horizontal="center" vertical="center" wrapText="1"/>
    </xf>
    <xf numFmtId="0" fontId="14" fillId="0" borderId="0" xfId="0" applyFont="1" applyAlignment="1">
      <alignment horizontal="center" vertical="center" wrapText="1"/>
    </xf>
    <xf numFmtId="0" fontId="2" fillId="0" borderId="0" xfId="2" applyAlignment="1" applyProtection="1">
      <alignment vertical="center" wrapText="1"/>
      <protection locked="0"/>
    </xf>
    <xf numFmtId="0" fontId="15"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10" fillId="0" borderId="0" xfId="0" applyFont="1" applyAlignment="1">
      <alignment horizontal="center"/>
    </xf>
    <xf numFmtId="9" fontId="10" fillId="0" borderId="0" xfId="1" applyFont="1" applyFill="1"/>
    <xf numFmtId="9" fontId="10" fillId="0" borderId="0" xfId="1" applyFont="1" applyFill="1" applyAlignment="1">
      <alignment horizontal="center"/>
    </xf>
    <xf numFmtId="0" fontId="8" fillId="1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xf>
    <xf numFmtId="9" fontId="13" fillId="0" borderId="0" xfId="1" applyFont="1" applyFill="1"/>
    <xf numFmtId="9" fontId="13" fillId="0" borderId="0" xfId="1" applyFont="1" applyFill="1" applyAlignment="1">
      <alignment horizont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xf>
    <xf numFmtId="0" fontId="6" fillId="1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2" fillId="0" borderId="11" xfId="0" applyFont="1" applyBorder="1" applyAlignment="1" applyProtection="1">
      <alignment horizontal="left" vertical="center" wrapText="1"/>
      <protection locked="0"/>
    </xf>
    <xf numFmtId="14" fontId="13" fillId="0" borderId="1" xfId="0" applyNumberFormat="1" applyFont="1" applyBorder="1" applyAlignment="1">
      <alignment vertical="center" wrapText="1"/>
    </xf>
    <xf numFmtId="0" fontId="5" fillId="0" borderId="0" xfId="0" applyFont="1" applyAlignment="1">
      <alignment wrapText="1"/>
    </xf>
    <xf numFmtId="0" fontId="5" fillId="0" borderId="0" xfId="0" applyFont="1"/>
    <xf numFmtId="0" fontId="2" fillId="0" borderId="1" xfId="0" applyFont="1" applyBorder="1" applyAlignment="1" applyProtection="1">
      <alignment horizontal="left" vertical="center" wrapText="1"/>
      <protection locked="0"/>
    </xf>
    <xf numFmtId="0" fontId="6" fillId="0" borderId="11" xfId="0" applyFont="1" applyBorder="1" applyAlignment="1">
      <alignment horizontal="left" vertical="center"/>
    </xf>
    <xf numFmtId="0" fontId="6" fillId="0" borderId="1" xfId="0" applyFont="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xf>
    <xf numFmtId="0" fontId="2" fillId="0" borderId="11" xfId="0" applyFont="1" applyBorder="1" applyAlignment="1">
      <alignment horizontal="left" vertical="center" wrapText="1"/>
    </xf>
    <xf numFmtId="9" fontId="6" fillId="0" borderId="1" xfId="0" applyNumberFormat="1" applyFont="1" applyBorder="1" applyAlignment="1">
      <alignment horizontal="left" vertical="center"/>
    </xf>
    <xf numFmtId="0" fontId="5" fillId="0" borderId="11" xfId="0" applyFont="1" applyBorder="1" applyAlignment="1">
      <alignment horizontal="left" vertical="center" wrapText="1"/>
    </xf>
    <xf numFmtId="0" fontId="2" fillId="0" borderId="8" xfId="0" applyFont="1" applyBorder="1" applyAlignment="1" applyProtection="1">
      <alignment horizontal="left" vertical="center"/>
      <protection locked="0"/>
    </xf>
    <xf numFmtId="14"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0" fillId="0" borderId="0" xfId="0" applyFont="1"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16" fillId="13" borderId="1" xfId="0" applyFont="1" applyFill="1" applyBorder="1" applyAlignment="1">
      <alignment vertical="center"/>
    </xf>
    <xf numFmtId="9" fontId="6" fillId="0" borderId="0" xfId="1" applyFont="1" applyFill="1" applyAlignment="1">
      <alignment vertical="center"/>
    </xf>
    <xf numFmtId="9" fontId="6" fillId="0" borderId="0" xfId="1" applyFont="1" applyFill="1" applyAlignment="1">
      <alignment horizontal="center" vertical="center"/>
    </xf>
    <xf numFmtId="0" fontId="2" fillId="12" borderId="1" xfId="0" applyFont="1" applyFill="1" applyBorder="1" applyAlignment="1">
      <alignment horizontal="left" vertical="top" wrapText="1"/>
    </xf>
    <xf numFmtId="0" fontId="6" fillId="12" borderId="1" xfId="0" applyFont="1" applyFill="1" applyBorder="1" applyAlignment="1" applyProtection="1">
      <alignment vertical="center" wrapText="1"/>
      <protection locked="0"/>
    </xf>
    <xf numFmtId="0" fontId="6" fillId="12" borderId="1" xfId="0" applyFont="1" applyFill="1" applyBorder="1" applyAlignment="1">
      <alignment vertical="center" wrapText="1"/>
    </xf>
    <xf numFmtId="0" fontId="6" fillId="0" borderId="12" xfId="0" applyFont="1" applyBorder="1" applyAlignment="1">
      <alignment vertical="center" wrapText="1"/>
    </xf>
    <xf numFmtId="0" fontId="6" fillId="0" borderId="11" xfId="0" applyFont="1" applyBorder="1" applyAlignment="1">
      <alignment horizontal="left" vertical="center" wrapText="1"/>
    </xf>
    <xf numFmtId="0" fontId="2" fillId="0" borderId="13"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6" fillId="0" borderId="0" xfId="0" applyFont="1" applyAlignment="1" applyProtection="1">
      <alignment horizontal="left" vertical="center" wrapText="1"/>
      <protection locked="0"/>
    </xf>
    <xf numFmtId="0" fontId="8" fillId="13" borderId="1" xfId="0" applyFont="1" applyFill="1" applyBorder="1" applyAlignment="1">
      <alignment horizontal="left" vertical="center" wrapText="1"/>
    </xf>
    <xf numFmtId="0" fontId="13" fillId="0" borderId="1" xfId="0" applyFont="1" applyBorder="1" applyAlignment="1">
      <alignment horizontal="left" vertical="center"/>
    </xf>
    <xf numFmtId="14" fontId="2" fillId="0" borderId="13" xfId="0" applyNumberFormat="1" applyFont="1" applyBorder="1" applyAlignment="1" applyProtection="1">
      <alignment vertical="center"/>
      <protection locked="0"/>
    </xf>
    <xf numFmtId="14" fontId="2" fillId="0" borderId="12" xfId="0" applyNumberFormat="1" applyFont="1" applyBorder="1" applyAlignment="1" applyProtection="1">
      <alignment vertical="center"/>
      <protection locked="0"/>
    </xf>
    <xf numFmtId="0" fontId="13" fillId="0" borderId="8" xfId="0" applyFont="1" applyBorder="1" applyAlignment="1">
      <alignment horizontal="left" vertical="top" wrapText="1"/>
    </xf>
    <xf numFmtId="0" fontId="13" fillId="0" borderId="10" xfId="0" applyFont="1" applyBorder="1" applyAlignment="1">
      <alignment horizontal="left" vertical="top"/>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4" fontId="2" fillId="0" borderId="11" xfId="0" applyNumberFormat="1" applyFont="1" applyBorder="1" applyAlignment="1" applyProtection="1">
      <alignment horizontal="center" vertical="center"/>
      <protection locked="0"/>
    </xf>
    <xf numFmtId="14" fontId="2" fillId="0" borderId="13" xfId="0" applyNumberFormat="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4" fontId="2" fillId="0" borderId="1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8" fillId="13" borderId="8" xfId="0" applyFont="1" applyFill="1" applyBorder="1" applyAlignment="1">
      <alignment horizontal="center" vertical="center"/>
    </xf>
    <xf numFmtId="0" fontId="8" fillId="13" borderId="10" xfId="0" applyFont="1" applyFill="1" applyBorder="1" applyAlignment="1">
      <alignment horizontal="center" vertical="center"/>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2" xfId="0" applyNumberFormat="1" applyFont="1" applyBorder="1" applyAlignment="1">
      <alignment horizontal="center" vertical="center"/>
    </xf>
    <xf numFmtId="9" fontId="2" fillId="0" borderId="11" xfId="1" applyFont="1" applyFill="1" applyBorder="1" applyAlignment="1" applyProtection="1">
      <alignment horizontal="center" vertical="center" wrapText="1"/>
      <protection locked="0"/>
    </xf>
    <xf numFmtId="9" fontId="2" fillId="0" borderId="12" xfId="1" applyFont="1" applyFill="1" applyBorder="1" applyAlignment="1" applyProtection="1">
      <alignment horizontal="center" vertical="center" wrapText="1"/>
      <protection locked="0"/>
    </xf>
    <xf numFmtId="0" fontId="2" fillId="12" borderId="11" xfId="2" applyFill="1" applyBorder="1" applyAlignment="1" applyProtection="1">
      <alignment horizontal="center" vertical="center" wrapText="1"/>
      <protection locked="0"/>
    </xf>
    <xf numFmtId="0" fontId="2" fillId="12" borderId="12" xfId="2"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13" fillId="0" borderId="8" xfId="0" applyFont="1" applyBorder="1" applyAlignment="1">
      <alignment horizontal="left" vertical="center" wrapText="1"/>
    </xf>
    <xf numFmtId="0" fontId="13" fillId="0" borderId="10" xfId="0" applyFont="1" applyBorder="1" applyAlignment="1">
      <alignment horizontal="left" vertical="center"/>
    </xf>
    <xf numFmtId="0" fontId="2" fillId="0" borderId="1" xfId="0" applyFont="1" applyBorder="1" applyAlignment="1" applyProtection="1">
      <alignment horizontal="left" vertical="center" wrapText="1"/>
      <protection locked="0"/>
    </xf>
    <xf numFmtId="0" fontId="6" fillId="0" borderId="11" xfId="0" applyFont="1" applyBorder="1" applyAlignment="1">
      <alignment vertical="center"/>
    </xf>
    <xf numFmtId="0" fontId="6" fillId="0" borderId="12" xfId="0" applyFont="1" applyBorder="1" applyAlignment="1">
      <alignment vertical="center"/>
    </xf>
    <xf numFmtId="14" fontId="2" fillId="0" borderId="11" xfId="0" applyNumberFormat="1"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9" fontId="6" fillId="0" borderId="13" xfId="0" applyNumberFormat="1" applyFont="1" applyBorder="1" applyAlignment="1">
      <alignment horizontal="center" vertical="center"/>
    </xf>
    <xf numFmtId="0" fontId="2" fillId="0" borderId="11"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9" fontId="2" fillId="0" borderId="13" xfId="1" applyFont="1" applyFill="1" applyBorder="1" applyAlignment="1" applyProtection="1">
      <alignment horizontal="center" vertical="center" wrapText="1"/>
      <protection locked="0"/>
    </xf>
    <xf numFmtId="0" fontId="2" fillId="12" borderId="13" xfId="2"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9" fontId="2" fillId="0" borderId="13" xfId="1" applyFont="1" applyFill="1" applyBorder="1" applyAlignment="1" applyProtection="1">
      <alignment horizontal="center" vertical="center" wrapText="1"/>
    </xf>
    <xf numFmtId="9" fontId="2" fillId="0" borderId="12" xfId="1" applyFont="1" applyFill="1" applyBorder="1" applyAlignment="1" applyProtection="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5" fillId="11" borderId="1" xfId="0" applyFont="1" applyFill="1" applyBorder="1" applyAlignment="1">
      <alignment horizontal="center" vertical="top"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2" xfId="0" applyFont="1" applyFill="1" applyBorder="1" applyAlignment="1">
      <alignment horizontal="center" vertical="top"/>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xf>
    <xf numFmtId="9" fontId="5" fillId="3" borderId="11" xfId="1" applyFont="1" applyFill="1" applyBorder="1" applyAlignment="1">
      <alignment horizontal="center" vertical="top" wrapText="1"/>
    </xf>
    <xf numFmtId="9" fontId="5" fillId="3" borderId="12" xfId="1"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7"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lignment horizontal="left" vertical="center"/>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3">
    <cellStyle name="Normal" xfId="0" builtinId="0"/>
    <cellStyle name="Normal 2" xfId="2" xr:uid="{0207D363-7CAC-40DA-AF1B-9A1E611187E4}"/>
    <cellStyle name="Porcentaje" xfId="1" builtinId="5"/>
  </cellStyles>
  <dxfs count="242">
    <dxf>
      <font>
        <color auto="1"/>
      </font>
      <fill>
        <patternFill>
          <bgColor rgb="FFFF0000"/>
        </patternFill>
      </fill>
    </dxf>
    <dxf>
      <fill>
        <patternFill>
          <bgColor rgb="FFFFC000"/>
        </patternFill>
      </fill>
    </dxf>
    <dxf>
      <fill>
        <patternFill>
          <bgColor rgb="FFFFFF99"/>
        </patternFill>
      </fill>
    </dxf>
    <dxf>
      <fill>
        <patternFill>
          <bgColor rgb="FFFF0000"/>
        </patternFill>
      </fill>
    </dxf>
    <dxf>
      <fill>
        <patternFill>
          <bgColor rgb="FFFFC000"/>
        </patternFill>
      </fill>
    </dxf>
    <dxf>
      <fill>
        <patternFill>
          <bgColor rgb="FFFFFF99"/>
        </patternFill>
      </fill>
    </dxf>
    <dxf>
      <font>
        <color theme="1"/>
      </font>
      <fill>
        <patternFill>
          <bgColor rgb="FFFFC000"/>
        </patternFill>
      </fill>
    </dxf>
    <dxf>
      <font>
        <color rgb="FF9C0006"/>
      </font>
      <fill>
        <patternFill>
          <bgColor rgb="FFFFC7CE"/>
        </patternFill>
      </fill>
    </dxf>
    <dxf>
      <fill>
        <patternFill>
          <bgColor rgb="FF92D050"/>
        </patternFill>
      </fill>
    </dxf>
    <dxf>
      <font>
        <color theme="1"/>
      </font>
      <fill>
        <patternFill>
          <bgColor rgb="FFFFFF99"/>
        </patternFill>
      </fill>
    </dxf>
    <dxf>
      <fill>
        <patternFill>
          <bgColor rgb="FFFF0000"/>
        </patternFill>
      </fill>
    </dxf>
    <dxf>
      <fill>
        <patternFill>
          <bgColor theme="1"/>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0000"/>
        </patternFill>
      </fill>
    </dxf>
    <dxf>
      <fill>
        <patternFill>
          <bgColor rgb="FFFFFFCC"/>
        </patternFill>
      </fill>
    </dxf>
    <dxf>
      <font>
        <color rgb="FF9C0006"/>
      </font>
      <fill>
        <patternFill>
          <bgColor rgb="FFFFC7CE"/>
        </patternFill>
      </fill>
    </dxf>
    <dxf>
      <fill>
        <patternFill>
          <bgColor rgb="FFFFFFCC"/>
        </patternFill>
      </fill>
    </dxf>
    <dxf>
      <fill>
        <patternFill>
          <bgColor rgb="FF92D050"/>
        </patternFill>
      </fill>
    </dxf>
    <dxf>
      <fill>
        <patternFill>
          <bgColor rgb="FF92D050"/>
        </patternFill>
      </fill>
    </dxf>
    <dxf>
      <font>
        <color theme="1"/>
      </font>
      <fill>
        <patternFill>
          <bgColor rgb="FFFFFF99"/>
        </patternFill>
      </fill>
    </dxf>
    <dxf>
      <fill>
        <patternFill>
          <bgColor theme="1"/>
        </patternFill>
      </fill>
    </dxf>
    <dxf>
      <font>
        <color rgb="FF9C0006"/>
      </font>
      <fill>
        <patternFill>
          <bgColor rgb="FFFFC7CE"/>
        </patternFill>
      </fill>
    </dxf>
    <dxf>
      <fill>
        <patternFill>
          <bgColor rgb="FFFFFFCC"/>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99"/>
        </patternFill>
      </fill>
    </dxf>
    <dxf>
      <fill>
        <patternFill>
          <bgColor rgb="FFFF0000"/>
        </patternFill>
      </fill>
    </dxf>
    <dxf>
      <fill>
        <patternFill>
          <bgColor rgb="FFFFC000"/>
        </patternFill>
      </fill>
    </dxf>
    <dxf>
      <fill>
        <patternFill>
          <bgColor rgb="FF92D050"/>
        </patternFill>
      </fill>
    </dxf>
    <dxf>
      <fill>
        <patternFill>
          <bgColor rgb="FFFFFF99"/>
        </patternFill>
      </fill>
    </dxf>
    <dxf>
      <fill>
        <patternFill>
          <bgColor rgb="FFFFFFCC"/>
        </patternFill>
      </fill>
    </dxf>
    <dxf>
      <font>
        <color rgb="FF9C0006"/>
      </font>
      <fill>
        <patternFill>
          <bgColor rgb="FFFFC7CE"/>
        </patternFill>
      </fill>
    </dxf>
    <dxf>
      <font>
        <color theme="1"/>
      </font>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0000"/>
        </patternFill>
      </fill>
    </dxf>
    <dxf>
      <font>
        <color rgb="FF9C0006"/>
      </font>
      <fill>
        <patternFill>
          <bgColor rgb="FFFFC7CE"/>
        </patternFill>
      </fill>
    </dxf>
    <dxf>
      <font>
        <color theme="1"/>
      </font>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C000"/>
        </patternFill>
      </fill>
    </dxf>
    <dxf>
      <fill>
        <patternFill>
          <bgColor rgb="FF00B050"/>
        </patternFill>
      </fill>
    </dxf>
    <dxf>
      <fill>
        <patternFill>
          <bgColor rgb="FF92D050"/>
        </patternFill>
      </fill>
    </dxf>
    <dxf>
      <fill>
        <patternFill>
          <bgColor rgb="FFFFFFCC"/>
        </patternFill>
      </fill>
    </dxf>
    <dxf>
      <fill>
        <patternFill>
          <bgColor rgb="FFFFFF99"/>
        </patternFill>
      </fill>
    </dxf>
    <dxf>
      <fill>
        <patternFill>
          <bgColor rgb="FF92D050"/>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ill>
        <patternFill>
          <bgColor rgb="FFFFFF99"/>
        </patternFill>
      </fill>
    </dxf>
    <dxf>
      <fill>
        <patternFill>
          <bgColor rgb="FFFFC000"/>
        </patternFill>
      </fill>
    </dxf>
    <dxf>
      <fill>
        <patternFill>
          <bgColor rgb="FFFFFF99"/>
        </patternFill>
      </fill>
    </dxf>
    <dxf>
      <fill>
        <patternFill>
          <bgColor rgb="FF92D05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ont>
        <color rgb="FF9C0006"/>
      </font>
      <fill>
        <patternFill>
          <bgColor rgb="FFFFC7CE"/>
        </patternFill>
      </fill>
    </dxf>
    <dxf>
      <font>
        <color theme="1"/>
      </font>
      <fill>
        <patternFill>
          <bgColor rgb="FFFFC000"/>
        </patternFill>
      </fill>
    </dxf>
    <dxf>
      <fill>
        <patternFill>
          <bgColor rgb="FFFF0000"/>
        </patternFill>
      </fill>
    </dxf>
    <dxf>
      <font>
        <color auto="1"/>
      </font>
      <fill>
        <patternFill>
          <bgColor rgb="FFFF0000"/>
        </patternFill>
      </fill>
    </dxf>
    <dxf>
      <fill>
        <patternFill>
          <bgColor rgb="FFFFFF99"/>
        </patternFill>
      </fill>
    </dxf>
    <dxf>
      <fill>
        <patternFill>
          <bgColor rgb="FFFFC000"/>
        </patternFill>
      </fill>
    </dxf>
    <dxf>
      <fill>
        <patternFill>
          <bgColor rgb="FFFF0000"/>
        </patternFill>
      </fill>
    </dxf>
    <dxf>
      <font>
        <color auto="1"/>
      </font>
      <fill>
        <patternFill>
          <bgColor rgb="FFFF0000"/>
        </patternFill>
      </fill>
    </dxf>
    <dxf>
      <fill>
        <patternFill>
          <bgColor rgb="FFFFFF99"/>
        </patternFill>
      </fill>
    </dxf>
    <dxf>
      <fill>
        <patternFill>
          <bgColor rgb="FFFFC000"/>
        </patternFill>
      </fill>
    </dxf>
    <dxf>
      <font>
        <color theme="1"/>
      </font>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ont>
        <color theme="1"/>
      </font>
      <fill>
        <patternFill>
          <bgColor rgb="FFFFFF99"/>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0000"/>
        </patternFill>
      </fill>
    </dxf>
    <dxf>
      <fill>
        <patternFill>
          <bgColor rgb="FFFFFF99"/>
        </patternFill>
      </fill>
    </dxf>
    <dxf>
      <fill>
        <patternFill>
          <bgColor rgb="FFFFC000"/>
        </patternFill>
      </fill>
    </dxf>
    <dxf>
      <font>
        <color rgb="FF9C0006"/>
      </font>
      <fill>
        <patternFill>
          <bgColor rgb="FFFFC7CE"/>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99"/>
        </patternFill>
      </fill>
    </dxf>
    <dxf>
      <fill>
        <patternFill>
          <bgColor rgb="FF00B050"/>
        </patternFill>
      </fill>
    </dxf>
    <dxf>
      <fill>
        <patternFill>
          <bgColor rgb="FF92D050"/>
        </patternFill>
      </fill>
    </dxf>
    <dxf>
      <font>
        <color rgb="FF9C0006"/>
      </font>
      <fill>
        <patternFill>
          <bgColor rgb="FFFFC7CE"/>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FF99"/>
        </patternFill>
      </fill>
    </dxf>
    <dxf>
      <fill>
        <patternFill>
          <bgColor rgb="FF92D050"/>
        </patternFill>
      </fill>
    </dxf>
    <dxf>
      <fill>
        <patternFill>
          <bgColor rgb="FF00B050"/>
        </patternFill>
      </fill>
    </dxf>
    <dxf>
      <fill>
        <patternFill>
          <bgColor rgb="FFFF0000"/>
        </patternFill>
      </fill>
    </dxf>
    <dxf>
      <fill>
        <patternFill>
          <bgColor rgb="FFFFFF99"/>
        </patternFill>
      </fill>
    </dxf>
    <dxf>
      <fill>
        <patternFill>
          <bgColor rgb="FFFFC000"/>
        </patternFill>
      </fill>
    </dxf>
    <dxf>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00B050"/>
        </patternFill>
      </fill>
    </dxf>
    <dxf>
      <fill>
        <patternFill>
          <bgColor rgb="FFFFFFCC"/>
        </patternFill>
      </fill>
    </dxf>
    <dxf>
      <fill>
        <patternFill>
          <bgColor theme="1"/>
        </patternFill>
      </fill>
    </dxf>
    <dxf>
      <fill>
        <patternFill>
          <bgColor rgb="FFFFFFCC"/>
        </patternFill>
      </fill>
    </dxf>
    <dxf>
      <fill>
        <patternFill>
          <bgColor rgb="FF92D050"/>
        </patternFill>
      </fill>
    </dxf>
    <dxf>
      <font>
        <color theme="1"/>
      </font>
      <fill>
        <patternFill>
          <bgColor rgb="FFFFC000"/>
        </patternFill>
      </fill>
    </dxf>
    <dxf>
      <font>
        <color theme="1"/>
      </font>
      <fill>
        <patternFill>
          <bgColor rgb="FFFFFF99"/>
        </patternFill>
      </fill>
    </dxf>
    <dxf>
      <fill>
        <patternFill>
          <bgColor rgb="FF92D050"/>
        </patternFill>
      </fill>
    </dxf>
    <dxf>
      <fill>
        <patternFill>
          <bgColor rgb="FFFFC00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ont>
        <color rgb="FF9C0006"/>
      </font>
      <fill>
        <patternFill>
          <bgColor rgb="FFFFC7CE"/>
        </patternFill>
      </fill>
    </dxf>
    <dxf>
      <font>
        <color theme="1"/>
      </font>
      <fill>
        <patternFill>
          <bgColor rgb="FFFFC000"/>
        </patternFill>
      </fill>
    </dxf>
    <dxf>
      <fill>
        <patternFill>
          <bgColor rgb="FFFFFF99"/>
        </patternFill>
      </fill>
    </dxf>
    <dxf>
      <fill>
        <patternFill>
          <bgColor rgb="FFFFC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ont>
        <color theme="1"/>
      </font>
      <fill>
        <patternFill>
          <bgColor rgb="FFFFFF99"/>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ont>
        <color theme="1"/>
      </font>
      <fill>
        <patternFill>
          <bgColor rgb="FFFFC000"/>
        </patternFill>
      </fill>
    </dxf>
    <dxf>
      <fill>
        <patternFill>
          <bgColor theme="1"/>
        </patternFill>
      </fill>
    </dxf>
    <dxf>
      <fill>
        <patternFill>
          <bgColor rgb="FFFFC000"/>
        </patternFill>
      </fill>
    </dxf>
    <dxf>
      <fill>
        <patternFill>
          <bgColor rgb="FFFFFF99"/>
        </patternFill>
      </fill>
    </dxf>
    <dxf>
      <font>
        <color theme="1"/>
      </font>
      <fill>
        <patternFill>
          <bgColor rgb="FFFFC000"/>
        </patternFill>
      </fill>
    </dxf>
    <dxf>
      <font>
        <color rgb="FF9C0006"/>
      </font>
      <fill>
        <patternFill>
          <bgColor rgb="FFFFC7CE"/>
        </patternFill>
      </fill>
    </dxf>
    <dxf>
      <font>
        <color theme="1"/>
      </font>
      <fill>
        <patternFill>
          <bgColor rgb="FFFFFF99"/>
        </patternFill>
      </fill>
    </dxf>
    <dxf>
      <fill>
        <patternFill>
          <bgColor theme="1"/>
        </patternFill>
      </fill>
    </dxf>
    <dxf>
      <fill>
        <patternFill>
          <bgColor rgb="FFFFFFCC"/>
        </patternFill>
      </fill>
    </dxf>
    <dxf>
      <font>
        <color rgb="FF9C0006"/>
      </font>
      <fill>
        <patternFill>
          <bgColor rgb="FFFFC7CE"/>
        </patternFill>
      </fill>
    </dxf>
    <dxf>
      <fill>
        <patternFill>
          <bgColor rgb="FF92D050"/>
        </patternFill>
      </fill>
    </dxf>
    <dxf>
      <fill>
        <patternFill>
          <bgColor rgb="FFFFFFCC"/>
        </patternFill>
      </fill>
    </dxf>
    <dxf>
      <fill>
        <patternFill>
          <bgColor rgb="FF92D050"/>
        </patternFill>
      </fill>
    </dxf>
    <dxf>
      <fill>
        <patternFill>
          <bgColor rgb="FF00B050"/>
        </patternFill>
      </fill>
    </dxf>
    <dxf>
      <fill>
        <patternFill>
          <bgColor rgb="FFFFC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FFFF99"/>
        </patternFill>
      </fill>
    </dxf>
    <dxf>
      <font>
        <color theme="1"/>
      </font>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C000"/>
        </patternFill>
      </fill>
    </dxf>
    <dxf>
      <font>
        <color rgb="FF9C0006"/>
      </font>
      <fill>
        <patternFill>
          <bgColor rgb="FFFFC7CE"/>
        </patternFill>
      </fill>
    </dxf>
    <dxf>
      <fill>
        <patternFill>
          <bgColor rgb="FFFFFF99"/>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FFFF99"/>
        </patternFill>
      </fill>
    </dxf>
    <dxf>
      <fill>
        <patternFill>
          <bgColor rgb="FF00B05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ill>
        <patternFill>
          <bgColor rgb="FFFFFF99"/>
        </patternFill>
      </fill>
    </dxf>
    <dxf>
      <fill>
        <patternFill>
          <bgColor rgb="FF00B05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92D050"/>
        </patternFill>
      </fill>
    </dxf>
    <dxf>
      <fill>
        <patternFill>
          <bgColor rgb="FFFFFF99"/>
        </patternFill>
      </fill>
    </dxf>
    <dxf>
      <fill>
        <patternFill>
          <bgColor rgb="FF92D050"/>
        </patternFill>
      </fill>
    </dxf>
    <dxf>
      <fill>
        <patternFill>
          <bgColor rgb="FF00B05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F1061491-0D5A-401B-BABE-C7257D1DF9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microsoft.com/office/2017/10/relationships/person" Target="persons/person.xml"/><Relationship Id="rId4" Type="http://schemas.openxmlformats.org/officeDocument/2006/relationships/externalLink" Target="externalLinks/externalLink3.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230909</xdr:colOff>
      <xdr:row>0</xdr:row>
      <xdr:rowOff>130638</xdr:rowOff>
    </xdr:from>
    <xdr:to>
      <xdr:col>2</xdr:col>
      <xdr:colOff>519546</xdr:colOff>
      <xdr:row>3</xdr:row>
      <xdr:rowOff>2951</xdr:rowOff>
    </xdr:to>
    <xdr:pic>
      <xdr:nvPicPr>
        <xdr:cNvPr id="2" name="Picture 307" descr="logocreg">
          <a:extLst>
            <a:ext uri="{FF2B5EF4-FFF2-40B4-BE49-F238E27FC236}">
              <a16:creationId xmlns:a16="http://schemas.microsoft.com/office/drawing/2014/main" id="{650A7CC1-CC01-4629-AEBF-D46B56B1F6C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30909" y="130638"/>
          <a:ext cx="2826097" cy="96959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rodriguez_creg_gov_co/Documents/Escritorio/20230119_MRCF_Monitoreo_IIIC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sloaiza_creg_gov_co/Documents/Comision%20Regulacion%20Energia%20Gas%20CREG/CREG%202024/Planeacion/0.%20MAPA%20DE%20RIESGOS%20REGULACI&#211;N%20Y%20SOL.%20DE%20CONFLICTOS%20Act.%20Junio%2017%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rodriguez/AppData/Local/Microsoft/Windows/INetCache/Content.Outlook/CAYWQP2A/Matriz_Mapa%20de%20riesgos%2003%2001%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rodriguez/AppData/Local/Microsoft/Windows/INetCache/Content.Outlook/CAYWQP2A/Copia%20de%20Matriz_Mapa%20de%20riesgos%2003%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sheetData sheetId="1"/>
      <sheetData sheetId="2"/>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Tablas Prob-Imp"/>
      <sheetName val="Mapa Calor"/>
      <sheetName val="Eval Controles"/>
      <sheetName val="ZONAS DE RIESGO"/>
      <sheetName val="Tipos de riesgos"/>
      <sheetName val="Plantilla Indicador"/>
      <sheetName val="Datos Validacion"/>
      <sheetName val="Publicación"/>
      <sheetName val="Hoja1"/>
    </sheetNames>
    <sheetDataSet>
      <sheetData sheetId="0"/>
      <sheetData sheetId="1"/>
      <sheetData sheetId="2"/>
      <sheetData sheetId="3"/>
      <sheetData sheetId="4"/>
      <sheetData sheetId="5"/>
      <sheetData sheetId="6"/>
      <sheetData sheetId="7">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ndrea Rodriguez Bareno" id="{B31404A2-69AB-4C87-AEB8-62D1BD76F92B}" userId="S::arodriguez@creg.gov.co::e434daa0-2535-460d-9182-af0d94000a2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7" dT="2022-01-18T19:45:19.68" personId="{B31404A2-69AB-4C87-AEB8-62D1BD76F92B}" id="{51BBBBD4-851A-412E-8339-FFBF34569C87}">
    <text>Utilice si:
(i) Requiere acciones para aplicar el control
(ii) El riesgo se materializó</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1A26-F35E-49B8-AFF8-905A50E4A0E8}">
  <sheetPr>
    <tabColor theme="5" tint="0.39997558519241921"/>
  </sheetPr>
  <dimension ref="A1:AQ30"/>
  <sheetViews>
    <sheetView showGridLines="0" tabSelected="1" showRuler="0" showWhiteSpace="0" topLeftCell="A7" zoomScale="80" zoomScaleNormal="80" zoomScaleSheetLayoutView="110" workbookViewId="0">
      <pane xSplit="1" ySplit="3" topLeftCell="B21" activePane="bottomRight" state="frozen"/>
      <selection activeCell="A7" sqref="A7"/>
      <selection pane="topRight" activeCell="B7" sqref="B7"/>
      <selection pane="bottomLeft" activeCell="A10" sqref="A10"/>
      <selection pane="bottomRight" activeCell="N28" sqref="N28"/>
    </sheetView>
  </sheetViews>
  <sheetFormatPr baseColWidth="10" defaultColWidth="11.42578125" defaultRowHeight="14.25" x14ac:dyDescent="0.2"/>
  <cols>
    <col min="1" max="1" width="21.85546875" style="22" customWidth="1"/>
    <col min="2" max="2" width="15.140625" style="22" customWidth="1"/>
    <col min="3" max="3" width="17.85546875" style="22" customWidth="1"/>
    <col min="4" max="4" width="15.42578125" style="26" customWidth="1"/>
    <col min="5" max="5" width="32.140625" style="22" customWidth="1"/>
    <col min="6" max="6" width="11.42578125" style="26" customWidth="1"/>
    <col min="7" max="7" width="36.5703125" style="23" customWidth="1"/>
    <col min="8" max="8" width="18.140625" style="74" customWidth="1"/>
    <col min="9" max="9" width="23.85546875" style="22" customWidth="1"/>
    <col min="10" max="10" width="17" style="74" customWidth="1"/>
    <col min="11" max="11" width="15.42578125" style="75" customWidth="1"/>
    <col min="12" max="12" width="16" style="74" customWidth="1"/>
    <col min="13" max="13" width="11.5703125" style="76" customWidth="1"/>
    <col min="14" max="14" width="24.140625" style="22" customWidth="1"/>
    <col min="15" max="15" width="17.140625" style="26" customWidth="1"/>
    <col min="16" max="16" width="71.42578125" style="22" customWidth="1"/>
    <col min="17" max="17" width="18.85546875" style="23" customWidth="1"/>
    <col min="18" max="18" width="21.140625" style="22" customWidth="1"/>
    <col min="19" max="19" width="24.5703125" style="22" customWidth="1"/>
    <col min="20" max="20" width="5.140625" style="75" customWidth="1"/>
    <col min="21" max="21" width="20.85546875" style="22" customWidth="1"/>
    <col min="22" max="22" width="5.140625" style="75" customWidth="1"/>
    <col min="23" max="23" width="22.140625" style="22" customWidth="1"/>
    <col min="24" max="24" width="40.42578125" style="22" customWidth="1"/>
    <col min="25" max="25" width="13.85546875" style="74" customWidth="1"/>
    <col min="26" max="26" width="26.85546875" style="22" customWidth="1"/>
    <col min="27" max="27" width="16.140625" style="22" customWidth="1"/>
    <col min="28" max="28" width="16.85546875" style="74" customWidth="1"/>
    <col min="29" max="29" width="15" style="22" customWidth="1"/>
    <col min="30" max="30" width="16" style="22" customWidth="1"/>
    <col min="31" max="31" width="14.42578125" style="22" customWidth="1"/>
    <col min="32" max="32" width="15.5703125" style="22" customWidth="1"/>
    <col min="33" max="33" width="11.42578125" style="22" customWidth="1"/>
    <col min="34" max="34" width="40.42578125" style="74" customWidth="1"/>
    <col min="35" max="35" width="18.85546875" style="74" customWidth="1"/>
    <col min="36" max="36" width="12.5703125" style="74" customWidth="1"/>
    <col min="37" max="37" width="71.42578125" style="3" customWidth="1"/>
    <col min="38" max="38" width="15" style="22" customWidth="1"/>
    <col min="39" max="39" width="26.85546875" style="22" customWidth="1"/>
    <col min="40" max="40" width="34.42578125" style="22" customWidth="1"/>
    <col min="41" max="41" width="4.5703125" style="22" customWidth="1"/>
    <col min="42" max="42" width="4.5703125" style="26" customWidth="1"/>
    <col min="43" max="43" width="8.85546875" style="22" customWidth="1"/>
    <col min="44" max="16384" width="11.42578125" style="22"/>
  </cols>
  <sheetData>
    <row r="1" spans="1:43" customFormat="1" ht="14.45" customHeight="1" x14ac:dyDescent="0.25">
      <c r="A1" s="211"/>
      <c r="B1" s="211"/>
      <c r="C1" s="211"/>
      <c r="D1" s="212" t="s">
        <v>0</v>
      </c>
      <c r="E1" s="213"/>
      <c r="F1" s="213"/>
      <c r="G1" s="213"/>
      <c r="H1" s="213"/>
      <c r="I1" s="213"/>
      <c r="J1" s="213"/>
      <c r="K1" s="213"/>
      <c r="L1" s="213"/>
      <c r="M1" s="213"/>
      <c r="N1" s="213"/>
      <c r="O1" s="213"/>
      <c r="P1" s="213"/>
      <c r="Q1" s="213"/>
      <c r="R1" s="213"/>
      <c r="S1" s="214"/>
      <c r="T1" s="218" t="s">
        <v>1</v>
      </c>
      <c r="U1" s="218"/>
      <c r="AH1" s="2"/>
      <c r="AI1" s="2"/>
      <c r="AJ1" s="2"/>
      <c r="AK1" s="3"/>
      <c r="AP1" s="4"/>
    </row>
    <row r="2" spans="1:43" customFormat="1" ht="32.25" customHeight="1" x14ac:dyDescent="0.25">
      <c r="A2" s="211"/>
      <c r="B2" s="211"/>
      <c r="C2" s="211"/>
      <c r="D2" s="215"/>
      <c r="E2" s="216"/>
      <c r="F2" s="216"/>
      <c r="G2" s="216"/>
      <c r="H2" s="216"/>
      <c r="I2" s="216"/>
      <c r="J2" s="216"/>
      <c r="K2" s="216"/>
      <c r="L2" s="216"/>
      <c r="M2" s="216"/>
      <c r="N2" s="216"/>
      <c r="O2" s="216"/>
      <c r="P2" s="216"/>
      <c r="Q2" s="216"/>
      <c r="R2" s="216"/>
      <c r="S2" s="217"/>
      <c r="T2" s="218" t="s">
        <v>2</v>
      </c>
      <c r="U2" s="218"/>
      <c r="AH2" s="2"/>
      <c r="AI2" s="2"/>
      <c r="AJ2" s="2"/>
      <c r="AK2" s="3"/>
      <c r="AP2" s="4"/>
    </row>
    <row r="3" spans="1:43" customFormat="1" ht="40.5" customHeight="1" x14ac:dyDescent="0.25">
      <c r="A3" s="211"/>
      <c r="B3" s="211"/>
      <c r="C3" s="211"/>
      <c r="D3" s="212" t="s">
        <v>3</v>
      </c>
      <c r="E3" s="213"/>
      <c r="F3" s="213"/>
      <c r="G3" s="213"/>
      <c r="H3" s="213"/>
      <c r="I3" s="213"/>
      <c r="J3" s="213"/>
      <c r="K3" s="213"/>
      <c r="L3" s="213"/>
      <c r="M3" s="213"/>
      <c r="N3" s="213"/>
      <c r="O3" s="213"/>
      <c r="P3" s="213"/>
      <c r="Q3" s="213"/>
      <c r="R3" s="213"/>
      <c r="S3" s="214"/>
      <c r="T3" s="219" t="s">
        <v>4</v>
      </c>
      <c r="U3" s="220"/>
      <c r="AH3" s="2"/>
      <c r="AI3" s="2"/>
      <c r="AJ3" s="2"/>
      <c r="AK3" s="3"/>
      <c r="AP3" s="4"/>
    </row>
    <row r="4" spans="1:43" customFormat="1" ht="15" customHeight="1" x14ac:dyDescent="0.25">
      <c r="A4" s="211"/>
      <c r="B4" s="211"/>
      <c r="C4" s="211"/>
      <c r="D4" s="215"/>
      <c r="E4" s="216"/>
      <c r="F4" s="216"/>
      <c r="G4" s="216"/>
      <c r="H4" s="216"/>
      <c r="I4" s="216"/>
      <c r="J4" s="216"/>
      <c r="K4" s="216"/>
      <c r="L4" s="216"/>
      <c r="M4" s="216"/>
      <c r="N4" s="216"/>
      <c r="O4" s="216"/>
      <c r="P4" s="216"/>
      <c r="Q4" s="216"/>
      <c r="R4" s="216"/>
      <c r="S4" s="217"/>
      <c r="T4" s="219" t="s">
        <v>5</v>
      </c>
      <c r="U4" s="220"/>
      <c r="AH4" s="2"/>
      <c r="AI4" s="2"/>
      <c r="AJ4" s="2"/>
      <c r="AK4" s="3"/>
      <c r="AP4" s="4"/>
    </row>
    <row r="5" spans="1:43" s="3" customFormat="1" ht="3.95" customHeight="1" x14ac:dyDescent="0.2">
      <c r="A5" s="89"/>
      <c r="B5" s="203"/>
      <c r="C5" s="203"/>
      <c r="D5" s="6"/>
      <c r="E5" s="204"/>
      <c r="F5" s="204"/>
      <c r="G5" s="205"/>
      <c r="H5" s="205"/>
      <c r="I5" s="205"/>
      <c r="J5" s="7"/>
      <c r="K5" s="8"/>
      <c r="L5" s="7"/>
      <c r="M5" s="9"/>
      <c r="N5" s="10"/>
      <c r="O5" s="7"/>
      <c r="P5" s="10"/>
      <c r="Q5" s="103"/>
      <c r="R5" s="10"/>
      <c r="S5" s="11"/>
      <c r="T5" s="12"/>
      <c r="U5" s="13"/>
      <c r="V5" s="14"/>
      <c r="W5" s="13"/>
      <c r="X5" s="13"/>
      <c r="Y5" s="15"/>
      <c r="Z5" s="13"/>
      <c r="AA5" s="13"/>
      <c r="AB5" s="16"/>
      <c r="AC5" s="10"/>
      <c r="AD5" s="10"/>
      <c r="AE5" s="10"/>
      <c r="AF5" s="10"/>
      <c r="AG5" s="13"/>
      <c r="AH5" s="17"/>
      <c r="AI5" s="17"/>
      <c r="AJ5" s="17"/>
      <c r="AK5" s="17"/>
      <c r="AL5" s="17"/>
      <c r="AM5" s="17"/>
      <c r="AN5" s="17"/>
      <c r="AO5" s="17"/>
      <c r="AP5" s="17"/>
      <c r="AQ5" s="17"/>
    </row>
    <row r="6" spans="1:43" s="3" customFormat="1" ht="5.45" customHeight="1" x14ac:dyDescent="0.2">
      <c r="A6" s="90"/>
      <c r="B6" s="19"/>
      <c r="C6" s="20"/>
      <c r="D6" s="20"/>
      <c r="E6" s="20"/>
      <c r="F6" s="20"/>
      <c r="G6" s="104"/>
      <c r="H6" s="20"/>
      <c r="I6" s="20"/>
      <c r="J6" s="20"/>
      <c r="K6" s="21"/>
      <c r="L6" s="20"/>
      <c r="M6" s="21"/>
      <c r="N6" s="20"/>
      <c r="O6" s="20"/>
      <c r="P6" s="20"/>
      <c r="Q6" s="104"/>
      <c r="R6" s="20"/>
      <c r="S6" s="20"/>
      <c r="T6" s="21"/>
      <c r="U6" s="20"/>
      <c r="V6" s="21"/>
      <c r="W6" s="20"/>
      <c r="X6" s="20"/>
      <c r="Y6" s="20"/>
      <c r="Z6" s="20"/>
      <c r="AA6" s="20"/>
      <c r="AB6" s="20"/>
      <c r="AC6" s="20"/>
      <c r="AD6" s="20"/>
      <c r="AE6" s="20"/>
      <c r="AF6" s="20"/>
      <c r="AG6" s="20"/>
      <c r="AH6" s="20"/>
      <c r="AI6" s="20"/>
      <c r="AJ6" s="20"/>
      <c r="AK6" s="20"/>
      <c r="AL6" s="20"/>
      <c r="AM6" s="20"/>
      <c r="AN6" s="20"/>
      <c r="AO6" s="20"/>
      <c r="AP6" s="20"/>
      <c r="AQ6" s="20"/>
    </row>
    <row r="7" spans="1:43" ht="31.5" customHeight="1" x14ac:dyDescent="0.2">
      <c r="A7" s="206" t="s">
        <v>6</v>
      </c>
      <c r="B7" s="206"/>
      <c r="C7" s="206"/>
      <c r="D7" s="206"/>
      <c r="E7" s="206"/>
      <c r="F7" s="206"/>
      <c r="G7" s="206"/>
      <c r="H7" s="206"/>
      <c r="I7" s="207"/>
      <c r="J7" s="208" t="s">
        <v>7</v>
      </c>
      <c r="K7" s="209"/>
      <c r="L7" s="209"/>
      <c r="M7" s="209"/>
      <c r="N7" s="209"/>
      <c r="O7" s="210"/>
      <c r="P7" s="178" t="s">
        <v>8</v>
      </c>
      <c r="Q7" s="178"/>
      <c r="R7" s="178"/>
      <c r="S7" s="178"/>
      <c r="T7" s="178"/>
      <c r="U7" s="178"/>
      <c r="V7" s="178"/>
      <c r="W7" s="178"/>
      <c r="X7" s="178"/>
      <c r="Y7" s="178"/>
      <c r="Z7" s="178"/>
      <c r="AA7" s="178"/>
      <c r="AB7" s="179" t="s">
        <v>9</v>
      </c>
      <c r="AC7" s="180"/>
      <c r="AD7" s="180"/>
      <c r="AE7" s="180"/>
      <c r="AF7" s="180"/>
      <c r="AG7" s="181"/>
      <c r="AH7" s="182" t="s">
        <v>10</v>
      </c>
      <c r="AI7" s="182" t="s">
        <v>11</v>
      </c>
      <c r="AJ7" s="183" t="s">
        <v>12</v>
      </c>
      <c r="AK7" s="183"/>
      <c r="AL7" s="183"/>
      <c r="AM7" s="183"/>
      <c r="AN7" s="183"/>
      <c r="AO7" s="183"/>
      <c r="AP7" s="183"/>
      <c r="AQ7" s="183"/>
    </row>
    <row r="8" spans="1:43" ht="27.75" customHeight="1" x14ac:dyDescent="0.2">
      <c r="A8" s="184" t="s">
        <v>13</v>
      </c>
      <c r="B8" s="186" t="s">
        <v>14</v>
      </c>
      <c r="C8" s="186" t="s">
        <v>15</v>
      </c>
      <c r="D8" s="186" t="s">
        <v>16</v>
      </c>
      <c r="E8" s="186" t="s">
        <v>17</v>
      </c>
      <c r="F8" s="189" t="s">
        <v>142</v>
      </c>
      <c r="G8" s="201" t="s">
        <v>18</v>
      </c>
      <c r="H8" s="186" t="s">
        <v>19</v>
      </c>
      <c r="I8" s="186" t="s">
        <v>20</v>
      </c>
      <c r="J8" s="193" t="s">
        <v>21</v>
      </c>
      <c r="K8" s="191" t="s">
        <v>22</v>
      </c>
      <c r="L8" s="193" t="s">
        <v>23</v>
      </c>
      <c r="M8" s="191" t="s">
        <v>24</v>
      </c>
      <c r="N8" s="193" t="s">
        <v>25</v>
      </c>
      <c r="O8" s="195" t="s">
        <v>26</v>
      </c>
      <c r="P8" s="178" t="s">
        <v>27</v>
      </c>
      <c r="Q8" s="197" t="s">
        <v>28</v>
      </c>
      <c r="R8" s="199" t="s">
        <v>29</v>
      </c>
      <c r="S8" s="177" t="s">
        <v>30</v>
      </c>
      <c r="T8" s="177"/>
      <c r="U8" s="177" t="s">
        <v>31</v>
      </c>
      <c r="V8" s="177"/>
      <c r="W8" s="177" t="s">
        <v>32</v>
      </c>
      <c r="X8" s="177"/>
      <c r="Y8" s="177" t="s">
        <v>33</v>
      </c>
      <c r="Z8" s="177"/>
      <c r="AA8" s="178" t="s">
        <v>34</v>
      </c>
      <c r="AB8" s="173" t="s">
        <v>35</v>
      </c>
      <c r="AC8" s="173" t="s">
        <v>36</v>
      </c>
      <c r="AD8" s="173" t="s">
        <v>23</v>
      </c>
      <c r="AE8" s="173" t="s">
        <v>24</v>
      </c>
      <c r="AF8" s="175" t="s">
        <v>37</v>
      </c>
      <c r="AG8" s="175" t="s">
        <v>38</v>
      </c>
      <c r="AH8" s="182"/>
      <c r="AI8" s="182"/>
      <c r="AJ8" s="170" t="s">
        <v>39</v>
      </c>
      <c r="AK8" s="170" t="s">
        <v>40</v>
      </c>
      <c r="AL8" s="170" t="s">
        <v>41</v>
      </c>
      <c r="AM8" s="170" t="s">
        <v>42</v>
      </c>
      <c r="AN8" s="170" t="s">
        <v>43</v>
      </c>
      <c r="AO8" s="170" t="s">
        <v>44</v>
      </c>
      <c r="AP8" s="170"/>
      <c r="AQ8" s="170"/>
    </row>
    <row r="9" spans="1:43" s="26" customFormat="1" ht="68.099999999999994" customHeight="1" x14ac:dyDescent="0.25">
      <c r="A9" s="185"/>
      <c r="B9" s="187"/>
      <c r="C9" s="187"/>
      <c r="D9" s="187"/>
      <c r="E9" s="188"/>
      <c r="F9" s="190"/>
      <c r="G9" s="202"/>
      <c r="H9" s="187"/>
      <c r="I9" s="187"/>
      <c r="J9" s="194"/>
      <c r="K9" s="192"/>
      <c r="L9" s="194"/>
      <c r="M9" s="192"/>
      <c r="N9" s="194"/>
      <c r="O9" s="196"/>
      <c r="P9" s="178"/>
      <c r="Q9" s="198"/>
      <c r="R9" s="200"/>
      <c r="S9" s="171" t="s">
        <v>45</v>
      </c>
      <c r="T9" s="172"/>
      <c r="U9" s="171" t="s">
        <v>46</v>
      </c>
      <c r="V9" s="172"/>
      <c r="W9" s="25" t="s">
        <v>47</v>
      </c>
      <c r="X9" s="25" t="s">
        <v>48</v>
      </c>
      <c r="Y9" s="25" t="s">
        <v>49</v>
      </c>
      <c r="Z9" s="25" t="s">
        <v>50</v>
      </c>
      <c r="AA9" s="178"/>
      <c r="AB9" s="174"/>
      <c r="AC9" s="174"/>
      <c r="AD9" s="174"/>
      <c r="AE9" s="174"/>
      <c r="AF9" s="176"/>
      <c r="AG9" s="176"/>
      <c r="AH9" s="182"/>
      <c r="AI9" s="182"/>
      <c r="AJ9" s="170"/>
      <c r="AK9" s="170"/>
      <c r="AL9" s="170"/>
      <c r="AM9" s="170"/>
      <c r="AN9" s="170"/>
      <c r="AO9" s="24" t="s">
        <v>51</v>
      </c>
      <c r="AP9" s="24" t="s">
        <v>52</v>
      </c>
      <c r="AQ9" s="24" t="s">
        <v>53</v>
      </c>
    </row>
    <row r="10" spans="1:43" ht="173.45" customHeight="1" x14ac:dyDescent="0.2">
      <c r="A10" s="167" t="s">
        <v>54</v>
      </c>
      <c r="B10" s="131" t="s">
        <v>55</v>
      </c>
      <c r="C10" s="131" t="s">
        <v>56</v>
      </c>
      <c r="D10" s="131" t="s">
        <v>57</v>
      </c>
      <c r="E10" s="110" t="s">
        <v>167</v>
      </c>
      <c r="F10" s="131" t="s">
        <v>58</v>
      </c>
      <c r="G10" s="145" t="s">
        <v>171</v>
      </c>
      <c r="H10" s="131" t="s">
        <v>60</v>
      </c>
      <c r="I10" s="156" t="s">
        <v>61</v>
      </c>
      <c r="J10" s="131" t="s">
        <v>62</v>
      </c>
      <c r="K10" s="140">
        <f>VLOOKUP(J10,'[2]Datos Validacion'!$C$6:$D$10,2,0)</f>
        <v>0.6</v>
      </c>
      <c r="L10" s="142" t="s">
        <v>63</v>
      </c>
      <c r="M10" s="161">
        <f>VLOOKUP(L10,'[2]Datos Validacion'!$E$6:$F$15,2,0)</f>
        <v>0.8</v>
      </c>
      <c r="N10" s="164" t="s">
        <v>64</v>
      </c>
      <c r="O10" s="136" t="s">
        <v>65</v>
      </c>
      <c r="P10" s="32" t="s">
        <v>199</v>
      </c>
      <c r="Q10" s="54" t="s">
        <v>144</v>
      </c>
      <c r="R10" s="34" t="s">
        <v>66</v>
      </c>
      <c r="S10" s="34" t="s">
        <v>67</v>
      </c>
      <c r="T10" s="35">
        <f>VLOOKUP(S10,'[2]Datos Validacion'!$K$6:$L$8,2,0)</f>
        <v>0.25</v>
      </c>
      <c r="U10" s="33" t="s">
        <v>68</v>
      </c>
      <c r="V10" s="35">
        <f>VLOOKUP(U10,'[2]Datos Validacion'!$M$6:$N$7,2,0)</f>
        <v>0.15</v>
      </c>
      <c r="W10" s="34" t="s">
        <v>69</v>
      </c>
      <c r="X10" s="29" t="s">
        <v>70</v>
      </c>
      <c r="Y10" s="34" t="s">
        <v>82</v>
      </c>
      <c r="Z10" s="29" t="s">
        <v>145</v>
      </c>
      <c r="AA10" s="36">
        <f>+T10+V10</f>
        <v>0.4</v>
      </c>
      <c r="AB10" s="138" t="str">
        <f t="shared" ref="AB10:AB16" si="0">IF(AC10&lt;=20%,"MUY BAJA",IF(AC10&lt;=40%,"BAJA",IF(AC10&lt;=60%,"MEDIA",IF(AC10&lt;=80%,"ALTA","MUY ALTA"))))</f>
        <v>MEDIA</v>
      </c>
      <c r="AC10" s="38">
        <f t="shared" ref="AC10:AC16" si="1">IF(OR(S10="prevenir",S10="detectar"),(K10-(K10*AA10)), K10)</f>
        <v>0.6</v>
      </c>
      <c r="AD10" s="138" t="str">
        <f t="shared" ref="AD10:AD16" si="2">IF(AE10&lt;=20%,"LEVE",IF(AE10&lt;=40%,"MENOR",IF(AE10&lt;=60%,"MODERADO",IF(AE10&lt;=80%,"MAYOR","CATASTROFICO"))))</f>
        <v>MAYOR</v>
      </c>
      <c r="AE10" s="38">
        <f t="shared" ref="AE10:AE16" si="3">IF(S10="corregir",(M10-(M10*AA10)), M10)</f>
        <v>0.8</v>
      </c>
      <c r="AF10" s="136" t="s">
        <v>71</v>
      </c>
      <c r="AG10" s="131" t="s">
        <v>72</v>
      </c>
      <c r="AH10" s="112" t="s">
        <v>175</v>
      </c>
      <c r="AI10" s="122" t="s">
        <v>73</v>
      </c>
      <c r="AJ10" s="124">
        <v>45420</v>
      </c>
      <c r="AK10" s="85" t="s">
        <v>195</v>
      </c>
      <c r="AL10" s="131" t="s">
        <v>56</v>
      </c>
      <c r="AM10" s="43" t="s">
        <v>184</v>
      </c>
      <c r="AN10" s="53" t="s">
        <v>200</v>
      </c>
      <c r="AO10" s="122"/>
      <c r="AP10" s="122" t="s">
        <v>185</v>
      </c>
      <c r="AQ10" s="122"/>
    </row>
    <row r="11" spans="1:43" ht="129.94999999999999" customHeight="1" x14ac:dyDescent="0.2">
      <c r="A11" s="168"/>
      <c r="B11" s="144"/>
      <c r="C11" s="144"/>
      <c r="D11" s="144"/>
      <c r="E11" s="110" t="s">
        <v>168</v>
      </c>
      <c r="F11" s="144"/>
      <c r="G11" s="146"/>
      <c r="H11" s="144"/>
      <c r="I11" s="157"/>
      <c r="J11" s="144"/>
      <c r="K11" s="159"/>
      <c r="L11" s="160"/>
      <c r="M11" s="162"/>
      <c r="N11" s="165"/>
      <c r="O11" s="154"/>
      <c r="P11" s="32" t="s">
        <v>172</v>
      </c>
      <c r="Q11" s="54" t="s">
        <v>144</v>
      </c>
      <c r="R11" s="34" t="s">
        <v>66</v>
      </c>
      <c r="S11" s="34" t="s">
        <v>67</v>
      </c>
      <c r="T11" s="35">
        <f>VLOOKUP(S11,'[2]Datos Validacion'!$K$6:$L$8,2,0)</f>
        <v>0.25</v>
      </c>
      <c r="U11" s="33" t="s">
        <v>68</v>
      </c>
      <c r="V11" s="35">
        <f>VLOOKUP(U11,'[2]Datos Validacion'!$M$6:$N$7,2,0)</f>
        <v>0.15</v>
      </c>
      <c r="W11" s="34" t="s">
        <v>69</v>
      </c>
      <c r="X11" s="29" t="s">
        <v>70</v>
      </c>
      <c r="Y11" s="34" t="s">
        <v>82</v>
      </c>
      <c r="Z11" s="29" t="s">
        <v>145</v>
      </c>
      <c r="AA11" s="36">
        <f>+T11+V11</f>
        <v>0.4</v>
      </c>
      <c r="AB11" s="155"/>
      <c r="AC11" s="38">
        <f t="shared" si="1"/>
        <v>0</v>
      </c>
      <c r="AD11" s="155"/>
      <c r="AE11" s="38">
        <f t="shared" si="3"/>
        <v>0</v>
      </c>
      <c r="AF11" s="154"/>
      <c r="AG11" s="144"/>
      <c r="AH11" s="29" t="s">
        <v>176</v>
      </c>
      <c r="AI11" s="123"/>
      <c r="AJ11" s="125"/>
      <c r="AK11" s="85" t="s">
        <v>194</v>
      </c>
      <c r="AL11" s="144"/>
      <c r="AM11" s="113" t="s">
        <v>201</v>
      </c>
      <c r="AN11" s="43" t="s">
        <v>183</v>
      </c>
      <c r="AO11" s="123"/>
      <c r="AP11" s="123"/>
      <c r="AQ11" s="123"/>
    </row>
    <row r="12" spans="1:43" ht="124.5" customHeight="1" x14ac:dyDescent="0.2">
      <c r="A12" s="168"/>
      <c r="B12" s="144"/>
      <c r="C12" s="144"/>
      <c r="D12" s="144"/>
      <c r="E12" s="110" t="s">
        <v>169</v>
      </c>
      <c r="F12" s="144"/>
      <c r="G12" s="147" t="s">
        <v>59</v>
      </c>
      <c r="H12" s="144"/>
      <c r="I12" s="157"/>
      <c r="J12" s="144"/>
      <c r="K12" s="159"/>
      <c r="L12" s="160"/>
      <c r="M12" s="162"/>
      <c r="N12" s="165"/>
      <c r="O12" s="154"/>
      <c r="P12" s="32" t="s">
        <v>173</v>
      </c>
      <c r="Q12" s="54" t="s">
        <v>144</v>
      </c>
      <c r="R12" s="34" t="s">
        <v>66</v>
      </c>
      <c r="S12" s="34" t="s">
        <v>67</v>
      </c>
      <c r="T12" s="35">
        <f>VLOOKUP(S12,'[2]Datos Validacion'!$K$6:$L$8,2,0)</f>
        <v>0.25</v>
      </c>
      <c r="U12" s="33" t="s">
        <v>68</v>
      </c>
      <c r="V12" s="35">
        <f>VLOOKUP(U12,'[2]Datos Validacion'!$M$6:$N$7,2,0)</f>
        <v>0.15</v>
      </c>
      <c r="W12" s="34" t="s">
        <v>69</v>
      </c>
      <c r="X12" s="29" t="s">
        <v>70</v>
      </c>
      <c r="Y12" s="34" t="s">
        <v>82</v>
      </c>
      <c r="Z12" s="29" t="s">
        <v>145</v>
      </c>
      <c r="AA12" s="36">
        <f>+T12+V12</f>
        <v>0.4</v>
      </c>
      <c r="AB12" s="155"/>
      <c r="AC12" s="38">
        <f t="shared" si="1"/>
        <v>0</v>
      </c>
      <c r="AD12" s="155"/>
      <c r="AE12" s="38">
        <f t="shared" si="3"/>
        <v>0</v>
      </c>
      <c r="AF12" s="154"/>
      <c r="AG12" s="144"/>
      <c r="AH12" s="29" t="s">
        <v>177</v>
      </c>
      <c r="AI12" s="123"/>
      <c r="AJ12" s="118"/>
      <c r="AK12" s="85" t="s">
        <v>202</v>
      </c>
      <c r="AL12" s="144"/>
      <c r="AM12" s="43" t="s">
        <v>186</v>
      </c>
      <c r="AN12" s="113" t="s">
        <v>187</v>
      </c>
      <c r="AO12" s="123"/>
      <c r="AP12" s="123" t="s">
        <v>185</v>
      </c>
      <c r="AQ12" s="123"/>
    </row>
    <row r="13" spans="1:43" ht="108" customHeight="1" x14ac:dyDescent="0.2">
      <c r="A13" s="169"/>
      <c r="B13" s="132"/>
      <c r="C13" s="132"/>
      <c r="D13" s="132"/>
      <c r="E13" s="110" t="s">
        <v>170</v>
      </c>
      <c r="F13" s="132"/>
      <c r="G13" s="147"/>
      <c r="H13" s="132"/>
      <c r="I13" s="158"/>
      <c r="J13" s="132"/>
      <c r="K13" s="141"/>
      <c r="L13" s="143"/>
      <c r="M13" s="163"/>
      <c r="N13" s="166"/>
      <c r="O13" s="137"/>
      <c r="P13" s="32" t="s">
        <v>174</v>
      </c>
      <c r="Q13" s="54" t="s">
        <v>158</v>
      </c>
      <c r="R13" s="34" t="s">
        <v>66</v>
      </c>
      <c r="S13" s="34" t="s">
        <v>74</v>
      </c>
      <c r="T13" s="35">
        <f>VLOOKUP(S13,'[2]Datos Validacion'!$K$6:$L$8,2,0)</f>
        <v>0.15</v>
      </c>
      <c r="U13" s="33" t="s">
        <v>68</v>
      </c>
      <c r="V13" s="35">
        <f>VLOOKUP(U13,'[2]Datos Validacion'!$M$6:$N$7,2,0)</f>
        <v>0.15</v>
      </c>
      <c r="W13" s="34" t="s">
        <v>69</v>
      </c>
      <c r="X13" s="29" t="s">
        <v>146</v>
      </c>
      <c r="Y13" s="34" t="s">
        <v>82</v>
      </c>
      <c r="Z13" s="29" t="s">
        <v>147</v>
      </c>
      <c r="AA13" s="36">
        <f t="shared" ref="AA13:AA20" si="4">+T13+V13</f>
        <v>0.3</v>
      </c>
      <c r="AB13" s="139"/>
      <c r="AC13" s="38">
        <f t="shared" si="1"/>
        <v>0</v>
      </c>
      <c r="AD13" s="139"/>
      <c r="AE13" s="38">
        <f t="shared" si="3"/>
        <v>0</v>
      </c>
      <c r="AF13" s="137"/>
      <c r="AG13" s="132"/>
      <c r="AH13" s="111" t="s">
        <v>178</v>
      </c>
      <c r="AI13" s="126"/>
      <c r="AJ13" s="119"/>
      <c r="AK13" s="85" t="s">
        <v>193</v>
      </c>
      <c r="AL13" s="132"/>
      <c r="AM13" s="114" t="s">
        <v>188</v>
      </c>
      <c r="AN13" s="43" t="s">
        <v>189</v>
      </c>
      <c r="AO13" s="126"/>
      <c r="AP13" s="126"/>
      <c r="AQ13" s="126"/>
    </row>
    <row r="14" spans="1:43" ht="201.6" customHeight="1" x14ac:dyDescent="0.2">
      <c r="A14" s="151" t="s">
        <v>75</v>
      </c>
      <c r="B14" s="131" t="s">
        <v>76</v>
      </c>
      <c r="C14" s="131" t="s">
        <v>77</v>
      </c>
      <c r="D14" s="28" t="s">
        <v>57</v>
      </c>
      <c r="E14" s="109" t="s">
        <v>148</v>
      </c>
      <c r="F14" s="28" t="s">
        <v>78</v>
      </c>
      <c r="G14" s="93" t="s">
        <v>149</v>
      </c>
      <c r="H14" s="28" t="s">
        <v>60</v>
      </c>
      <c r="I14" s="43" t="s">
        <v>79</v>
      </c>
      <c r="J14" s="28" t="s">
        <v>62</v>
      </c>
      <c r="K14" s="35">
        <f>VLOOKUP(J14,'[2]Datos Validacion'!$C$6:$D$10,2,0)</f>
        <v>0.6</v>
      </c>
      <c r="L14" s="44" t="s">
        <v>63</v>
      </c>
      <c r="M14" s="45">
        <f>VLOOKUP(L14,'[2]Datos Validacion'!$E$6:$F$15,2,0)</f>
        <v>0.8</v>
      </c>
      <c r="N14" s="1" t="s">
        <v>80</v>
      </c>
      <c r="O14" s="46" t="s">
        <v>65</v>
      </c>
      <c r="P14" s="32" t="s">
        <v>159</v>
      </c>
      <c r="Q14" s="54" t="s">
        <v>81</v>
      </c>
      <c r="R14" s="34" t="s">
        <v>66</v>
      </c>
      <c r="S14" s="34" t="s">
        <v>74</v>
      </c>
      <c r="T14" s="35">
        <f>VLOOKUP(S14,'[2]Datos Validacion'!$K$6:$L$8,2,0)</f>
        <v>0.15</v>
      </c>
      <c r="U14" s="33" t="s">
        <v>68</v>
      </c>
      <c r="V14" s="35">
        <f>VLOOKUP(U14,'[2]Datos Validacion'!$M$6:$N$7,2,0)</f>
        <v>0.15</v>
      </c>
      <c r="W14" s="34" t="s">
        <v>32</v>
      </c>
      <c r="X14" s="29" t="s">
        <v>151</v>
      </c>
      <c r="Y14" s="34" t="s">
        <v>82</v>
      </c>
      <c r="Z14" s="29" t="s">
        <v>152</v>
      </c>
      <c r="AA14" s="36">
        <f t="shared" si="4"/>
        <v>0.3</v>
      </c>
      <c r="AB14" s="38" t="str">
        <f t="shared" si="0"/>
        <v>MEDIA</v>
      </c>
      <c r="AC14" s="38">
        <f t="shared" si="1"/>
        <v>0.6</v>
      </c>
      <c r="AD14" s="38" t="str">
        <f t="shared" si="2"/>
        <v>MAYOR</v>
      </c>
      <c r="AE14" s="38">
        <f t="shared" si="3"/>
        <v>0.8</v>
      </c>
      <c r="AF14" s="46" t="s">
        <v>83</v>
      </c>
      <c r="AG14" s="28" t="s">
        <v>72</v>
      </c>
      <c r="AH14" s="47" t="s">
        <v>153</v>
      </c>
      <c r="AI14" s="39" t="s">
        <v>73</v>
      </c>
      <c r="AJ14" s="124">
        <v>45420</v>
      </c>
      <c r="AK14" s="48" t="s">
        <v>203</v>
      </c>
      <c r="AL14" s="153" t="s">
        <v>77</v>
      </c>
      <c r="AM14" s="91" t="s">
        <v>190</v>
      </c>
      <c r="AN14" s="43" t="s">
        <v>191</v>
      </c>
      <c r="AO14" s="49"/>
      <c r="AP14" s="39" t="s">
        <v>185</v>
      </c>
      <c r="AQ14" s="49"/>
    </row>
    <row r="15" spans="1:43" ht="156" customHeight="1" x14ac:dyDescent="0.2">
      <c r="A15" s="152"/>
      <c r="B15" s="132"/>
      <c r="C15" s="132"/>
      <c r="D15" s="28" t="s">
        <v>57</v>
      </c>
      <c r="E15" s="109" t="s">
        <v>84</v>
      </c>
      <c r="F15" s="28" t="s">
        <v>85</v>
      </c>
      <c r="G15" s="93" t="s">
        <v>150</v>
      </c>
      <c r="H15" s="28" t="s">
        <v>60</v>
      </c>
      <c r="I15" s="43" t="s">
        <v>79</v>
      </c>
      <c r="J15" s="28" t="s">
        <v>62</v>
      </c>
      <c r="K15" s="35">
        <f>VLOOKUP(J15,'[2]Datos Validacion'!$C$6:$D$10,2,0)</f>
        <v>0.6</v>
      </c>
      <c r="L15" s="44" t="s">
        <v>63</v>
      </c>
      <c r="M15" s="45">
        <f>VLOOKUP(L15,'[2]Datos Validacion'!$E$6:$F$15,2,0)</f>
        <v>0.8</v>
      </c>
      <c r="N15" s="1" t="s">
        <v>80</v>
      </c>
      <c r="O15" s="46" t="s">
        <v>65</v>
      </c>
      <c r="P15" s="32" t="s">
        <v>160</v>
      </c>
      <c r="Q15" s="54" t="s">
        <v>81</v>
      </c>
      <c r="R15" s="34" t="s">
        <v>66</v>
      </c>
      <c r="S15" s="34" t="s">
        <v>74</v>
      </c>
      <c r="T15" s="35">
        <f>VLOOKUP(S15,'[2]Datos Validacion'!$K$6:$L$8,2,0)</f>
        <v>0.15</v>
      </c>
      <c r="U15" s="33" t="s">
        <v>68</v>
      </c>
      <c r="V15" s="35">
        <f>VLOOKUP(U15,'[2]Datos Validacion'!$M$6:$N$7,2,0)</f>
        <v>0.15</v>
      </c>
      <c r="W15" s="34" t="s">
        <v>32</v>
      </c>
      <c r="X15" s="29" t="s">
        <v>204</v>
      </c>
      <c r="Y15" s="34" t="s">
        <v>82</v>
      </c>
      <c r="Z15" s="33" t="s">
        <v>205</v>
      </c>
      <c r="AA15" s="36">
        <f t="shared" si="4"/>
        <v>0.3</v>
      </c>
      <c r="AB15" s="38" t="str">
        <f t="shared" si="0"/>
        <v>MEDIA</v>
      </c>
      <c r="AC15" s="38">
        <f t="shared" si="1"/>
        <v>0.6</v>
      </c>
      <c r="AD15" s="38" t="str">
        <f t="shared" si="2"/>
        <v>MAYOR</v>
      </c>
      <c r="AE15" s="38">
        <f t="shared" si="3"/>
        <v>0.8</v>
      </c>
      <c r="AF15" s="46" t="s">
        <v>83</v>
      </c>
      <c r="AG15" s="28" t="s">
        <v>72</v>
      </c>
      <c r="AH15" s="52" t="s">
        <v>154</v>
      </c>
      <c r="AI15" s="39" t="s">
        <v>73</v>
      </c>
      <c r="AJ15" s="127"/>
      <c r="AK15" s="43" t="s">
        <v>206</v>
      </c>
      <c r="AL15" s="132"/>
      <c r="AM15" s="91" t="s">
        <v>207</v>
      </c>
      <c r="AN15" s="43" t="s">
        <v>208</v>
      </c>
      <c r="AO15" s="49"/>
      <c r="AP15" s="39" t="s">
        <v>185</v>
      </c>
      <c r="AQ15" s="49"/>
    </row>
    <row r="16" spans="1:43" s="102" customFormat="1" ht="171.95" customHeight="1" x14ac:dyDescent="0.25">
      <c r="A16" s="92" t="s">
        <v>86</v>
      </c>
      <c r="B16" s="87" t="s">
        <v>86</v>
      </c>
      <c r="C16" s="87" t="s">
        <v>139</v>
      </c>
      <c r="D16" s="91" t="s">
        <v>57</v>
      </c>
      <c r="E16" s="93" t="s">
        <v>87</v>
      </c>
      <c r="F16" s="91" t="s">
        <v>88</v>
      </c>
      <c r="G16" s="93" t="s">
        <v>89</v>
      </c>
      <c r="H16" s="91" t="s">
        <v>60</v>
      </c>
      <c r="I16" s="91" t="s">
        <v>90</v>
      </c>
      <c r="J16" s="28" t="s">
        <v>62</v>
      </c>
      <c r="K16" s="94">
        <f>VLOOKUP(J16,'[3]Datos Validacion'!$C$6:$D$10,2,0)</f>
        <v>0.6</v>
      </c>
      <c r="L16" s="44" t="s">
        <v>63</v>
      </c>
      <c r="M16" s="95">
        <f>VLOOKUP(L16,'[3]Datos Validacion'!$E$6:$F$15,2,0)</f>
        <v>0.8</v>
      </c>
      <c r="N16" s="96" t="s">
        <v>91</v>
      </c>
      <c r="O16" s="46" t="s">
        <v>65</v>
      </c>
      <c r="P16" s="32" t="s">
        <v>161</v>
      </c>
      <c r="Q16" s="54" t="s">
        <v>209</v>
      </c>
      <c r="R16" s="51" t="s">
        <v>66</v>
      </c>
      <c r="S16" s="51" t="s">
        <v>67</v>
      </c>
      <c r="T16" s="94">
        <f>VLOOKUP(S16,'[3]Datos Validacion'!$K$6:$L$8,2,0)</f>
        <v>0.25</v>
      </c>
      <c r="U16" s="54" t="s">
        <v>68</v>
      </c>
      <c r="V16" s="94">
        <f>VLOOKUP(U16,'[3]Datos Validacion'!$M$6:$N$7,2,0)</f>
        <v>0.15</v>
      </c>
      <c r="W16" s="51" t="s">
        <v>69</v>
      </c>
      <c r="X16" s="54" t="s">
        <v>92</v>
      </c>
      <c r="Y16" s="51" t="s">
        <v>82</v>
      </c>
      <c r="Z16" s="54" t="s">
        <v>141</v>
      </c>
      <c r="AA16" s="36">
        <f t="shared" si="4"/>
        <v>0.4</v>
      </c>
      <c r="AB16" s="97" t="str">
        <f t="shared" si="0"/>
        <v>MEDIA</v>
      </c>
      <c r="AC16" s="97">
        <f t="shared" si="1"/>
        <v>0.6</v>
      </c>
      <c r="AD16" s="97" t="str">
        <f t="shared" si="2"/>
        <v>MAYOR</v>
      </c>
      <c r="AE16" s="97">
        <f t="shared" si="3"/>
        <v>0.8</v>
      </c>
      <c r="AF16" s="98" t="s">
        <v>93</v>
      </c>
      <c r="AG16" s="91" t="s">
        <v>72</v>
      </c>
      <c r="AH16" s="108" t="s">
        <v>94</v>
      </c>
      <c r="AI16" s="99" t="s">
        <v>73</v>
      </c>
      <c r="AJ16" s="100">
        <v>45421</v>
      </c>
      <c r="AK16" s="91" t="s">
        <v>192</v>
      </c>
      <c r="AL16" s="28" t="s">
        <v>139</v>
      </c>
      <c r="AM16" s="28" t="s">
        <v>196</v>
      </c>
      <c r="AN16" s="48" t="s">
        <v>73</v>
      </c>
      <c r="AO16" s="101"/>
      <c r="AP16" s="101" t="s">
        <v>185</v>
      </c>
      <c r="AQ16" s="101"/>
    </row>
    <row r="17" spans="1:43" ht="130.5" customHeight="1" x14ac:dyDescent="0.2">
      <c r="A17" s="41" t="s">
        <v>95</v>
      </c>
      <c r="B17" s="28" t="str">
        <f>+A17</f>
        <v>Gestión Documental</v>
      </c>
      <c r="C17" s="43" t="s">
        <v>96</v>
      </c>
      <c r="D17" s="28" t="s">
        <v>57</v>
      </c>
      <c r="E17" s="109" t="s">
        <v>97</v>
      </c>
      <c r="F17" s="28" t="s">
        <v>98</v>
      </c>
      <c r="G17" s="93" t="s">
        <v>155</v>
      </c>
      <c r="H17" s="28" t="s">
        <v>60</v>
      </c>
      <c r="I17" s="53" t="s">
        <v>79</v>
      </c>
      <c r="J17" s="27" t="s">
        <v>99</v>
      </c>
      <c r="K17" s="30">
        <v>0.4</v>
      </c>
      <c r="L17" s="44" t="s">
        <v>100</v>
      </c>
      <c r="M17" s="31">
        <v>1</v>
      </c>
      <c r="N17" s="1" t="s">
        <v>64</v>
      </c>
      <c r="O17" s="46" t="s">
        <v>65</v>
      </c>
      <c r="P17" s="32" t="s">
        <v>162</v>
      </c>
      <c r="Q17" s="54" t="s">
        <v>101</v>
      </c>
      <c r="R17" s="34" t="s">
        <v>66</v>
      </c>
      <c r="S17" s="34" t="s">
        <v>67</v>
      </c>
      <c r="T17" s="35">
        <v>0.25</v>
      </c>
      <c r="U17" s="33" t="s">
        <v>68</v>
      </c>
      <c r="V17" s="35">
        <v>0.15</v>
      </c>
      <c r="W17" s="34" t="s">
        <v>69</v>
      </c>
      <c r="X17" s="54" t="s">
        <v>102</v>
      </c>
      <c r="Y17" s="34" t="s">
        <v>82</v>
      </c>
      <c r="Z17" s="29" t="s">
        <v>103</v>
      </c>
      <c r="AA17" s="36">
        <f t="shared" si="4"/>
        <v>0.4</v>
      </c>
      <c r="AB17" s="38" t="s">
        <v>99</v>
      </c>
      <c r="AC17" s="37">
        <v>0.3</v>
      </c>
      <c r="AD17" s="37" t="s">
        <v>91</v>
      </c>
      <c r="AE17" s="37">
        <v>0.8</v>
      </c>
      <c r="AF17" s="46" t="s">
        <v>83</v>
      </c>
      <c r="AG17" s="27" t="s">
        <v>72</v>
      </c>
      <c r="AH17" s="27" t="s">
        <v>104</v>
      </c>
      <c r="AI17" s="39" t="s">
        <v>73</v>
      </c>
      <c r="AJ17" s="40">
        <v>45420</v>
      </c>
      <c r="AK17" s="43" t="s">
        <v>210</v>
      </c>
      <c r="AL17" s="28" t="s">
        <v>96</v>
      </c>
      <c r="AM17" s="28" t="s">
        <v>211</v>
      </c>
      <c r="AN17" s="48" t="s">
        <v>212</v>
      </c>
      <c r="AO17" s="49"/>
      <c r="AP17" s="39" t="s">
        <v>185</v>
      </c>
      <c r="AQ17" s="49"/>
    </row>
    <row r="18" spans="1:43" ht="89.45" customHeight="1" x14ac:dyDescent="0.2">
      <c r="A18" s="151" t="s">
        <v>105</v>
      </c>
      <c r="B18" s="131" t="str">
        <f>+A18</f>
        <v>Gestión Humana</v>
      </c>
      <c r="C18" s="131" t="s">
        <v>106</v>
      </c>
      <c r="D18" s="28" t="s">
        <v>107</v>
      </c>
      <c r="E18" s="42" t="s">
        <v>108</v>
      </c>
      <c r="F18" s="131" t="s">
        <v>109</v>
      </c>
      <c r="G18" s="145" t="s">
        <v>110</v>
      </c>
      <c r="H18" s="131" t="s">
        <v>60</v>
      </c>
      <c r="I18" s="131" t="s">
        <v>111</v>
      </c>
      <c r="J18" s="131" t="s">
        <v>62</v>
      </c>
      <c r="K18" s="140">
        <f>VLOOKUP(J18,'[4]Datos Validacion'!$C$6:$D$10,2,0)</f>
        <v>0.6</v>
      </c>
      <c r="L18" s="142" t="s">
        <v>63</v>
      </c>
      <c r="M18" s="161">
        <f>VLOOKUP(L18,'[4]Datos Validacion'!$E$6:$F$15,2,0)</f>
        <v>0.8</v>
      </c>
      <c r="N18" s="164" t="s">
        <v>80</v>
      </c>
      <c r="O18" s="136" t="s">
        <v>65</v>
      </c>
      <c r="P18" s="32" t="s">
        <v>143</v>
      </c>
      <c r="Q18" s="54" t="s">
        <v>112</v>
      </c>
      <c r="R18" s="34" t="s">
        <v>66</v>
      </c>
      <c r="S18" s="34" t="s">
        <v>67</v>
      </c>
      <c r="T18" s="35">
        <f>VLOOKUP(S18,'[4]Datos Validacion'!$K$6:$L$8,2,0)</f>
        <v>0.25</v>
      </c>
      <c r="U18" s="33" t="s">
        <v>68</v>
      </c>
      <c r="V18" s="35">
        <f>VLOOKUP(U18,'[4]Datos Validacion'!$M$6:$N$7,2,0)</f>
        <v>0.15</v>
      </c>
      <c r="W18" s="34" t="s">
        <v>69</v>
      </c>
      <c r="X18" s="29" t="s">
        <v>113</v>
      </c>
      <c r="Y18" s="34" t="s">
        <v>82</v>
      </c>
      <c r="Z18" s="29" t="s">
        <v>114</v>
      </c>
      <c r="AA18" s="36">
        <f t="shared" si="4"/>
        <v>0.4</v>
      </c>
      <c r="AB18" s="138" t="str">
        <f t="shared" ref="AB18" si="5">IF(AC18&lt;=20%,"MUY BAJA",IF(AC18&lt;=40%,"BAJA",IF(AC18&lt;=60%,"MEDIA",IF(AC18&lt;=80%,"ALTA","MUY ALTA"))))</f>
        <v>MEDIA</v>
      </c>
      <c r="AC18" s="138">
        <f t="shared" ref="AC18" si="6">IF(OR(S18="prevenir",S18="detectar"),(K18-(K18*AA18)), K18)</f>
        <v>0.6</v>
      </c>
      <c r="AD18" s="138" t="str">
        <f t="shared" ref="AD18" si="7">IF(AE18&lt;=20%,"LEVE",IF(AE18&lt;=40%,"MENOR",IF(AE18&lt;=60%,"MODERADO",IF(AE18&lt;=80%,"MAYOR","CATASTROFICO"))))</f>
        <v>MAYOR</v>
      </c>
      <c r="AE18" s="138">
        <f t="shared" ref="AE18" si="8">IF(S18="corregir",(M18-(M18*AA18)), M18)</f>
        <v>0.8</v>
      </c>
      <c r="AF18" s="136" t="s">
        <v>83</v>
      </c>
      <c r="AG18" s="131" t="s">
        <v>72</v>
      </c>
      <c r="AH18" s="131" t="s">
        <v>140</v>
      </c>
      <c r="AI18" s="128" t="s">
        <v>73</v>
      </c>
      <c r="AJ18" s="133">
        <v>45420</v>
      </c>
      <c r="AK18" s="134" t="s">
        <v>213</v>
      </c>
      <c r="AL18" s="135" t="s">
        <v>198</v>
      </c>
      <c r="AM18" s="135" t="s">
        <v>197</v>
      </c>
      <c r="AN18" s="150" t="s">
        <v>73</v>
      </c>
      <c r="AO18" s="128"/>
      <c r="AP18" s="128" t="s">
        <v>185</v>
      </c>
      <c r="AQ18" s="128"/>
    </row>
    <row r="19" spans="1:43" ht="86.45" customHeight="1" x14ac:dyDescent="0.2">
      <c r="A19" s="152"/>
      <c r="B19" s="132"/>
      <c r="C19" s="132"/>
      <c r="D19" s="28" t="s">
        <v>57</v>
      </c>
      <c r="E19" s="42" t="s">
        <v>115</v>
      </c>
      <c r="F19" s="132"/>
      <c r="G19" s="146"/>
      <c r="H19" s="132"/>
      <c r="I19" s="132"/>
      <c r="J19" s="132"/>
      <c r="K19" s="141"/>
      <c r="L19" s="143"/>
      <c r="M19" s="163"/>
      <c r="N19" s="166"/>
      <c r="O19" s="137"/>
      <c r="P19" s="32" t="s">
        <v>116</v>
      </c>
      <c r="Q19" s="54" t="s">
        <v>117</v>
      </c>
      <c r="R19" s="34" t="s">
        <v>66</v>
      </c>
      <c r="S19" s="34" t="s">
        <v>74</v>
      </c>
      <c r="T19" s="35">
        <f>VLOOKUP(S19,'[4]Datos Validacion'!$K$6:$L$8,2,0)</f>
        <v>0.15</v>
      </c>
      <c r="U19" s="33" t="s">
        <v>68</v>
      </c>
      <c r="V19" s="35">
        <f>VLOOKUP(U19,'[4]Datos Validacion'!$M$6:$N$7,2,0)</f>
        <v>0.15</v>
      </c>
      <c r="W19" s="34" t="s">
        <v>69</v>
      </c>
      <c r="X19" s="29" t="s">
        <v>118</v>
      </c>
      <c r="Y19" s="34" t="s">
        <v>82</v>
      </c>
      <c r="Z19" s="29" t="s">
        <v>119</v>
      </c>
      <c r="AA19" s="36">
        <f t="shared" si="4"/>
        <v>0.3</v>
      </c>
      <c r="AB19" s="139"/>
      <c r="AC19" s="139"/>
      <c r="AD19" s="139"/>
      <c r="AE19" s="139"/>
      <c r="AF19" s="137"/>
      <c r="AG19" s="132"/>
      <c r="AH19" s="132"/>
      <c r="AI19" s="128"/>
      <c r="AJ19" s="128"/>
      <c r="AK19" s="134"/>
      <c r="AL19" s="135"/>
      <c r="AM19" s="135"/>
      <c r="AN19" s="150"/>
      <c r="AO19" s="128"/>
      <c r="AP19" s="128"/>
      <c r="AQ19" s="128"/>
    </row>
    <row r="20" spans="1:43" ht="204.75" customHeight="1" x14ac:dyDescent="0.2">
      <c r="A20" s="43" t="s">
        <v>120</v>
      </c>
      <c r="B20" s="43" t="s">
        <v>121</v>
      </c>
      <c r="C20" s="43" t="s">
        <v>122</v>
      </c>
      <c r="D20" s="28" t="s">
        <v>57</v>
      </c>
      <c r="E20" s="42" t="s">
        <v>123</v>
      </c>
      <c r="F20" s="28" t="s">
        <v>124</v>
      </c>
      <c r="G20" s="93" t="s">
        <v>125</v>
      </c>
      <c r="H20" s="28" t="s">
        <v>60</v>
      </c>
      <c r="I20" s="43" t="s">
        <v>126</v>
      </c>
      <c r="J20" s="28" t="s">
        <v>62</v>
      </c>
      <c r="K20" s="35">
        <f>VLOOKUP(J20,'[5]Datos Validacion'!$C$6:$D$10,2,0)</f>
        <v>0.6</v>
      </c>
      <c r="L20" s="44" t="s">
        <v>63</v>
      </c>
      <c r="M20" s="45">
        <f>VLOOKUP(L20,'[5]Datos Validacion'!$E$6:$F$15,2,0)</f>
        <v>0.8</v>
      </c>
      <c r="N20" s="1" t="s">
        <v>80</v>
      </c>
      <c r="O20" s="46" t="s">
        <v>83</v>
      </c>
      <c r="P20" s="32" t="s">
        <v>127</v>
      </c>
      <c r="Q20" s="54" t="s">
        <v>128</v>
      </c>
      <c r="R20" s="34" t="s">
        <v>66</v>
      </c>
      <c r="S20" s="34" t="s">
        <v>74</v>
      </c>
      <c r="T20" s="35">
        <f>VLOOKUP(S20,'[5]Datos Validacion'!$K$6:$L$8,2,0)</f>
        <v>0.15</v>
      </c>
      <c r="U20" s="33" t="s">
        <v>68</v>
      </c>
      <c r="V20" s="35">
        <f>VLOOKUP(U20,'[5]Datos Validacion'!$M$6:$N$7,2,0)</f>
        <v>0.15</v>
      </c>
      <c r="W20" s="34" t="s">
        <v>69</v>
      </c>
      <c r="X20" s="51" t="s">
        <v>129</v>
      </c>
      <c r="Y20" s="34" t="s">
        <v>82</v>
      </c>
      <c r="Z20" s="29" t="s">
        <v>130</v>
      </c>
      <c r="AA20" s="36">
        <f t="shared" si="4"/>
        <v>0.3</v>
      </c>
      <c r="AB20" s="38" t="str">
        <f t="shared" ref="AB20" si="9">IF(AC20&lt;=20%,"MUY BAJA",IF(AC20&lt;=40%,"BAJA",IF(AC20&lt;=60%,"MEDIA",IF(AC20&lt;=80%,"ALTA","MUY ALTA"))))</f>
        <v>MEDIA</v>
      </c>
      <c r="AC20" s="38">
        <f>IF(OR(S20="prevenir",S20="detectar"),(K20-(K20*AA20)), K20)</f>
        <v>0.6</v>
      </c>
      <c r="AD20" s="38" t="str">
        <f t="shared" ref="AD20" si="10">IF(AE20&lt;=20%,"LEVE",IF(AE20&lt;=40%,"MENOR",IF(AE20&lt;=60%,"MODERADO",IF(AE20&lt;=80%,"MAYOR","CATASTROFICO"))))</f>
        <v>MAYOR</v>
      </c>
      <c r="AE20" s="38">
        <f>IF(S20="corregir",(M20-(M20*AA20)), M20)</f>
        <v>0.8</v>
      </c>
      <c r="AF20" s="46" t="s">
        <v>83</v>
      </c>
      <c r="AG20" s="28" t="s">
        <v>72</v>
      </c>
      <c r="AH20" s="55" t="s">
        <v>131</v>
      </c>
      <c r="AI20" s="56" t="s">
        <v>73</v>
      </c>
      <c r="AJ20" s="57">
        <v>45418</v>
      </c>
      <c r="AK20" s="86" t="s">
        <v>214</v>
      </c>
      <c r="AL20" s="58" t="s">
        <v>215</v>
      </c>
      <c r="AM20" s="58" t="s">
        <v>216</v>
      </c>
      <c r="AN20" s="86" t="s">
        <v>214</v>
      </c>
      <c r="AO20" s="59"/>
      <c r="AP20" s="39" t="s">
        <v>185</v>
      </c>
      <c r="AQ20" s="60"/>
    </row>
    <row r="21" spans="1:43" ht="7.5" customHeight="1" x14ac:dyDescent="0.2">
      <c r="A21" s="50"/>
      <c r="B21" s="43"/>
      <c r="C21" s="43"/>
      <c r="D21" s="28"/>
      <c r="E21" s="41"/>
      <c r="F21" s="28"/>
      <c r="G21" s="93"/>
      <c r="H21" s="28"/>
      <c r="I21" s="43"/>
      <c r="J21" s="28"/>
      <c r="K21" s="35"/>
      <c r="L21" s="44"/>
      <c r="M21" s="45"/>
      <c r="N21" s="61"/>
      <c r="O21" s="46"/>
      <c r="P21" s="62"/>
      <c r="Q21" s="51"/>
      <c r="R21" s="34"/>
      <c r="S21" s="34"/>
      <c r="T21" s="35"/>
      <c r="U21" s="33"/>
      <c r="V21" s="35"/>
      <c r="W21" s="34"/>
      <c r="X21" s="41"/>
      <c r="Y21" s="34"/>
      <c r="Z21" s="41"/>
      <c r="AA21" s="63"/>
      <c r="AB21" s="38"/>
      <c r="AC21" s="38"/>
      <c r="AD21" s="38"/>
      <c r="AE21" s="38"/>
      <c r="AF21" s="46"/>
      <c r="AG21" s="28"/>
      <c r="AH21" s="39"/>
      <c r="AI21" s="39"/>
      <c r="AJ21" s="39"/>
      <c r="AK21" s="49"/>
      <c r="AL21" s="49"/>
      <c r="AM21" s="49"/>
      <c r="AN21" s="49"/>
      <c r="AO21" s="49"/>
      <c r="AP21" s="39"/>
      <c r="AQ21" s="49"/>
    </row>
    <row r="22" spans="1:43" ht="15.75" x14ac:dyDescent="0.2">
      <c r="A22" s="3"/>
      <c r="B22" s="10"/>
      <c r="C22" s="10"/>
      <c r="D22" s="7"/>
      <c r="E22" s="10"/>
      <c r="F22" s="7"/>
      <c r="G22" s="115"/>
      <c r="H22" s="7"/>
      <c r="I22" s="10"/>
      <c r="J22" s="7"/>
      <c r="K22" s="8"/>
      <c r="L22" s="64"/>
      <c r="M22" s="65"/>
      <c r="N22" s="66"/>
      <c r="O22" s="5"/>
      <c r="P22" s="67"/>
      <c r="Q22" s="19"/>
      <c r="R22" s="17"/>
      <c r="S22" s="17"/>
      <c r="T22" s="9"/>
      <c r="U22" s="68"/>
      <c r="V22" s="9"/>
      <c r="W22" s="17"/>
      <c r="X22" s="18"/>
      <c r="Y22" s="17"/>
      <c r="Z22" s="18"/>
      <c r="AA22" s="69"/>
      <c r="AB22" s="7"/>
      <c r="AC22" s="10"/>
      <c r="AD22" s="70"/>
      <c r="AE22" s="66"/>
      <c r="AF22" s="71"/>
      <c r="AG22" s="10"/>
      <c r="AH22" s="72"/>
      <c r="AI22" s="72"/>
      <c r="AJ22" s="72"/>
      <c r="AK22" s="73"/>
      <c r="AL22" s="73"/>
      <c r="AM22" s="73"/>
      <c r="AN22" s="73"/>
      <c r="AO22" s="73"/>
      <c r="AP22" s="72"/>
      <c r="AQ22" s="73"/>
    </row>
    <row r="23" spans="1:43" x14ac:dyDescent="0.2">
      <c r="AJ23" s="16"/>
    </row>
    <row r="25" spans="1:43" s="18" customFormat="1" ht="39" customHeight="1" x14ac:dyDescent="0.25">
      <c r="A25" s="105" t="s">
        <v>132</v>
      </c>
      <c r="B25" s="129" t="s">
        <v>133</v>
      </c>
      <c r="C25" s="130"/>
      <c r="D25" s="130"/>
      <c r="E25" s="130"/>
      <c r="F25" s="130"/>
      <c r="G25" s="116" t="s">
        <v>134</v>
      </c>
      <c r="H25" s="77" t="s">
        <v>135</v>
      </c>
      <c r="I25" s="77" t="s">
        <v>136</v>
      </c>
      <c r="J25" s="17"/>
      <c r="K25" s="106"/>
      <c r="L25" s="17"/>
      <c r="M25" s="107"/>
      <c r="O25" s="17"/>
      <c r="Q25" s="19"/>
      <c r="T25" s="106"/>
      <c r="V25" s="106"/>
      <c r="Y25" s="17"/>
      <c r="AB25" s="17"/>
      <c r="AH25" s="17"/>
      <c r="AI25" s="17"/>
      <c r="AJ25" s="26"/>
      <c r="AP25" s="17"/>
    </row>
    <row r="26" spans="1:43" s="82" customFormat="1" ht="54" customHeight="1" x14ac:dyDescent="0.2">
      <c r="A26" s="88" t="s">
        <v>156</v>
      </c>
      <c r="B26" s="148" t="s">
        <v>163</v>
      </c>
      <c r="C26" s="149"/>
      <c r="D26" s="149"/>
      <c r="E26" s="149"/>
      <c r="F26" s="149"/>
      <c r="G26" s="117" t="s">
        <v>137</v>
      </c>
      <c r="H26" s="78" t="s">
        <v>138</v>
      </c>
      <c r="I26" s="78" t="s">
        <v>164</v>
      </c>
      <c r="J26" s="79"/>
      <c r="K26" s="80"/>
      <c r="L26" s="79"/>
      <c r="M26" s="81"/>
      <c r="O26" s="83"/>
      <c r="Q26" s="84"/>
      <c r="T26" s="80"/>
      <c r="V26" s="80"/>
      <c r="Y26" s="79"/>
      <c r="AB26" s="79"/>
      <c r="AH26" s="79"/>
      <c r="AI26" s="79"/>
      <c r="AJ26" s="79"/>
      <c r="AK26" s="3"/>
      <c r="AP26" s="83"/>
    </row>
    <row r="27" spans="1:43" ht="59.45" customHeight="1" x14ac:dyDescent="0.2">
      <c r="A27" s="88" t="s">
        <v>157</v>
      </c>
      <c r="B27" s="148" t="s">
        <v>166</v>
      </c>
      <c r="C27" s="149"/>
      <c r="D27" s="149"/>
      <c r="E27" s="149"/>
      <c r="F27" s="149"/>
      <c r="G27" s="117" t="s">
        <v>137</v>
      </c>
      <c r="H27" s="78" t="s">
        <v>138</v>
      </c>
      <c r="I27" s="78" t="s">
        <v>165</v>
      </c>
    </row>
    <row r="28" spans="1:43" ht="65.25" customHeight="1" x14ac:dyDescent="0.2">
      <c r="A28" s="88" t="s">
        <v>181</v>
      </c>
      <c r="B28" s="120" t="s">
        <v>179</v>
      </c>
      <c r="C28" s="121"/>
      <c r="D28" s="121"/>
      <c r="E28" s="121"/>
      <c r="F28" s="121"/>
      <c r="G28" s="117" t="s">
        <v>137</v>
      </c>
      <c r="H28" s="78" t="s">
        <v>138</v>
      </c>
      <c r="I28" s="78" t="s">
        <v>164</v>
      </c>
    </row>
    <row r="29" spans="1:43" ht="39" customHeight="1" x14ac:dyDescent="0.2">
      <c r="A29" s="88" t="s">
        <v>182</v>
      </c>
      <c r="B29" s="120" t="s">
        <v>180</v>
      </c>
      <c r="C29" s="121"/>
      <c r="D29" s="121"/>
      <c r="E29" s="121"/>
      <c r="F29" s="121"/>
      <c r="G29" s="117" t="s">
        <v>137</v>
      </c>
      <c r="H29" s="78" t="s">
        <v>138</v>
      </c>
      <c r="I29" s="78" t="s">
        <v>164</v>
      </c>
    </row>
    <row r="30" spans="1:43" ht="36.75" customHeight="1" x14ac:dyDescent="0.2">
      <c r="A30" s="88" t="s">
        <v>217</v>
      </c>
      <c r="B30" s="120" t="s">
        <v>218</v>
      </c>
      <c r="C30" s="121"/>
      <c r="D30" s="121"/>
      <c r="E30" s="121"/>
      <c r="F30" s="121"/>
      <c r="G30" s="117" t="s">
        <v>219</v>
      </c>
      <c r="H30" s="78" t="s">
        <v>219</v>
      </c>
      <c r="I30" s="78" t="s">
        <v>219</v>
      </c>
    </row>
  </sheetData>
  <sheetProtection formatCells="0" insertRows="0" deleteRows="0"/>
  <mergeCells count="120">
    <mergeCell ref="B30:F30"/>
    <mergeCell ref="B28:F28"/>
    <mergeCell ref="B5:C5"/>
    <mergeCell ref="E5:F5"/>
    <mergeCell ref="G5:I5"/>
    <mergeCell ref="A7:I7"/>
    <mergeCell ref="J7:O7"/>
    <mergeCell ref="P7:AA7"/>
    <mergeCell ref="A1:C4"/>
    <mergeCell ref="D1:S2"/>
    <mergeCell ref="T1:U1"/>
    <mergeCell ref="T2:U2"/>
    <mergeCell ref="D3:S4"/>
    <mergeCell ref="T3:U3"/>
    <mergeCell ref="T4:U4"/>
    <mergeCell ref="M18:M19"/>
    <mergeCell ref="N18:N19"/>
    <mergeCell ref="A18:A19"/>
    <mergeCell ref="B18:B19"/>
    <mergeCell ref="C18:C19"/>
    <mergeCell ref="F18:F19"/>
    <mergeCell ref="G18:G19"/>
    <mergeCell ref="H18:H19"/>
    <mergeCell ref="B10:B13"/>
    <mergeCell ref="C10:C13"/>
    <mergeCell ref="AB7:AG7"/>
    <mergeCell ref="AH7:AH9"/>
    <mergeCell ref="AI7:AI9"/>
    <mergeCell ref="AJ7:AQ7"/>
    <mergeCell ref="A8:A9"/>
    <mergeCell ref="B8:B9"/>
    <mergeCell ref="C8:C9"/>
    <mergeCell ref="D8:D9"/>
    <mergeCell ref="E8:E9"/>
    <mergeCell ref="F8:F9"/>
    <mergeCell ref="M8:M9"/>
    <mergeCell ref="N8:N9"/>
    <mergeCell ref="O8:O9"/>
    <mergeCell ref="P8:P9"/>
    <mergeCell ref="Q8:Q9"/>
    <mergeCell ref="R8:R9"/>
    <mergeCell ref="G8:G9"/>
    <mergeCell ref="H8:H9"/>
    <mergeCell ref="I8:I9"/>
    <mergeCell ref="J8:J9"/>
    <mergeCell ref="K8:K9"/>
    <mergeCell ref="L8:L9"/>
    <mergeCell ref="AK8:AK9"/>
    <mergeCell ref="AL8:AL9"/>
    <mergeCell ref="AM8:AM9"/>
    <mergeCell ref="AN8:AN9"/>
    <mergeCell ref="AO8:AQ8"/>
    <mergeCell ref="S9:T9"/>
    <mergeCell ref="U9:V9"/>
    <mergeCell ref="AC8:AC9"/>
    <mergeCell ref="AD8:AD9"/>
    <mergeCell ref="AE8:AE9"/>
    <mergeCell ref="AF8:AF9"/>
    <mergeCell ref="AG8:AG9"/>
    <mergeCell ref="AJ8:AJ9"/>
    <mergeCell ref="S8:T8"/>
    <mergeCell ref="U8:V8"/>
    <mergeCell ref="W8:X8"/>
    <mergeCell ref="Y8:Z8"/>
    <mergeCell ref="AA8:AA9"/>
    <mergeCell ref="AB8:AB9"/>
    <mergeCell ref="AN18:AN19"/>
    <mergeCell ref="AQ10:AQ13"/>
    <mergeCell ref="A14:A15"/>
    <mergeCell ref="B14:B15"/>
    <mergeCell ref="C14:C15"/>
    <mergeCell ref="AL14:AL15"/>
    <mergeCell ref="AI10:AI13"/>
    <mergeCell ref="AL10:AL13"/>
    <mergeCell ref="AO10:AO13"/>
    <mergeCell ref="O10:O13"/>
    <mergeCell ref="AB10:AB13"/>
    <mergeCell ref="AD10:AD13"/>
    <mergeCell ref="AF10:AF13"/>
    <mergeCell ref="AG10:AG13"/>
    <mergeCell ref="I10:I13"/>
    <mergeCell ref="J10:J13"/>
    <mergeCell ref="K10:K13"/>
    <mergeCell ref="L10:L13"/>
    <mergeCell ref="M10:M13"/>
    <mergeCell ref="N10:N13"/>
    <mergeCell ref="A10:A13"/>
    <mergeCell ref="L18:L19"/>
    <mergeCell ref="F10:F13"/>
    <mergeCell ref="H10:H13"/>
    <mergeCell ref="D10:D13"/>
    <mergeCell ref="G10:G11"/>
    <mergeCell ref="G12:G13"/>
    <mergeCell ref="B26:F26"/>
    <mergeCell ref="B27:F27"/>
    <mergeCell ref="AM18:AM19"/>
    <mergeCell ref="B29:F29"/>
    <mergeCell ref="AP10:AP11"/>
    <mergeCell ref="AJ10:AJ11"/>
    <mergeCell ref="AP12:AP13"/>
    <mergeCell ref="AJ14:AJ15"/>
    <mergeCell ref="AO18:AO19"/>
    <mergeCell ref="AP18:AP19"/>
    <mergeCell ref="AQ18:AQ19"/>
    <mergeCell ref="B25:F25"/>
    <mergeCell ref="AG18:AG19"/>
    <mergeCell ref="AH18:AH19"/>
    <mergeCell ref="AI18:AI19"/>
    <mergeCell ref="AJ18:AJ19"/>
    <mergeCell ref="AK18:AK19"/>
    <mergeCell ref="AL18:AL19"/>
    <mergeCell ref="O18:O19"/>
    <mergeCell ref="AB18:AB19"/>
    <mergeCell ref="AC18:AC19"/>
    <mergeCell ref="AD18:AD19"/>
    <mergeCell ref="AE18:AE19"/>
    <mergeCell ref="AF18:AF19"/>
    <mergeCell ref="I18:I19"/>
    <mergeCell ref="J18:J19"/>
    <mergeCell ref="K18:K19"/>
  </mergeCells>
  <conditionalFormatting sqref="E14:E16 G14:G16 L14:L18">
    <cfRule type="cellIs" dxfId="241" priority="48" operator="equal">
      <formula>#REF!</formula>
    </cfRule>
  </conditionalFormatting>
  <conditionalFormatting sqref="E17">
    <cfRule type="cellIs" dxfId="240" priority="204" operator="equal">
      <formula>#REF!</formula>
    </cfRule>
  </conditionalFormatting>
  <conditionalFormatting sqref="E18:E19">
    <cfRule type="cellIs" dxfId="239" priority="64" operator="equal">
      <formula>#REF!</formula>
    </cfRule>
  </conditionalFormatting>
  <conditionalFormatting sqref="E20">
    <cfRule type="cellIs" dxfId="238" priority="152" operator="equal">
      <formula>#REF!</formula>
    </cfRule>
  </conditionalFormatting>
  <conditionalFormatting sqref="G10 G12 G17:G18">
    <cfRule type="cellIs" dxfId="237" priority="205" operator="equal">
      <formula>#REF!</formula>
    </cfRule>
  </conditionalFormatting>
  <conditionalFormatting sqref="G20:G22">
    <cfRule type="cellIs" dxfId="236" priority="176" operator="equal">
      <formula>#REF!</formula>
    </cfRule>
  </conditionalFormatting>
  <conditionalFormatting sqref="J10:J12 J14:J18">
    <cfRule type="cellIs" dxfId="235" priority="247" operator="equal">
      <formula>"ALTA"</formula>
    </cfRule>
    <cfRule type="cellIs" dxfId="234" priority="248" operator="equal">
      <formula>"MUY ALTA"</formula>
    </cfRule>
    <cfRule type="cellIs" dxfId="233" priority="250" operator="equal">
      <formula>"BAJA"</formula>
    </cfRule>
    <cfRule type="cellIs" dxfId="232" priority="251" operator="equal">
      <formula>"MUY BAJA"</formula>
    </cfRule>
    <cfRule type="cellIs" dxfId="231" priority="249" operator="equal">
      <formula>"MEDIA"</formula>
    </cfRule>
  </conditionalFormatting>
  <conditionalFormatting sqref="J20:J21">
    <cfRule type="cellIs" dxfId="230" priority="174" operator="equal">
      <formula>"MUY BAJA"</formula>
    </cfRule>
    <cfRule type="cellIs" dxfId="229" priority="173" operator="equal">
      <formula>"BAJA"</formula>
    </cfRule>
    <cfRule type="cellIs" dxfId="228" priority="172" operator="equal">
      <formula>"MEDIA"</formula>
    </cfRule>
    <cfRule type="cellIs" dxfId="227" priority="171" operator="equal">
      <formula>"MUY ALTA"</formula>
    </cfRule>
    <cfRule type="cellIs" dxfId="226" priority="170" operator="equal">
      <formula>"ALTA"</formula>
    </cfRule>
  </conditionalFormatting>
  <conditionalFormatting sqref="L10:L12 L21:L22 J22">
    <cfRule type="cellIs" dxfId="225" priority="255" operator="equal">
      <formula>#REF!</formula>
    </cfRule>
  </conditionalFormatting>
  <conditionalFormatting sqref="L14:L18 L10:L12">
    <cfRule type="cellIs" dxfId="224" priority="240" operator="equal">
      <formula>"MAYOR (RC-F)"</formula>
    </cfRule>
    <cfRule type="cellIs" dxfId="223" priority="241" operator="equal">
      <formula>"MODERADO (RC-F)"</formula>
    </cfRule>
    <cfRule type="cellIs" dxfId="222" priority="246" operator="equal">
      <formula>"LEVE"</formula>
    </cfRule>
    <cfRule type="cellIs" dxfId="221" priority="245" operator="equal">
      <formula>"MENOR"</formula>
    </cfRule>
    <cfRule type="cellIs" dxfId="220" priority="244" operator="equal">
      <formula>"MODERADO"</formula>
    </cfRule>
    <cfRule type="cellIs" dxfId="219" priority="243" operator="equal">
      <formula>"MAYOR"</formula>
    </cfRule>
    <cfRule type="cellIs" dxfId="218" priority="239" operator="equal">
      <formula>"CATASTRÓFICO (RC-F)"</formula>
    </cfRule>
    <cfRule type="cellIs" dxfId="217" priority="242" operator="equal">
      <formula>"CATASTRÓFICO"</formula>
    </cfRule>
  </conditionalFormatting>
  <conditionalFormatting sqref="L20">
    <cfRule type="cellIs" dxfId="216" priority="151" operator="equal">
      <formula>#REF!</formula>
    </cfRule>
  </conditionalFormatting>
  <conditionalFormatting sqref="L20:L21">
    <cfRule type="cellIs" dxfId="215" priority="147" operator="equal">
      <formula>"MAYOR"</formula>
    </cfRule>
    <cfRule type="cellIs" dxfId="214" priority="146" operator="equal">
      <formula>"CATASTRÓFICO"</formula>
    </cfRule>
    <cfRule type="cellIs" dxfId="213" priority="144" operator="equal">
      <formula>"MAYOR (RC-F)"</formula>
    </cfRule>
    <cfRule type="cellIs" dxfId="212" priority="143" operator="equal">
      <formula>"CATASTRÓFICO (RC-F)"</formula>
    </cfRule>
    <cfRule type="cellIs" dxfId="211" priority="150" operator="equal">
      <formula>"LEVE"</formula>
    </cfRule>
    <cfRule type="cellIs" dxfId="210" priority="148" operator="equal">
      <formula>"MODERADO"</formula>
    </cfRule>
    <cfRule type="cellIs" dxfId="209" priority="149" operator="equal">
      <formula>"MENOR"</formula>
    </cfRule>
    <cfRule type="cellIs" dxfId="208" priority="145" operator="equal">
      <formula>"MODERADO (RC-F)"</formula>
    </cfRule>
  </conditionalFormatting>
  <conditionalFormatting sqref="O10:O12 O14:O15 O21:O22">
    <cfRule type="cellIs" dxfId="207" priority="264" operator="equal">
      <formula>#REF!</formula>
    </cfRule>
    <cfRule type="cellIs" dxfId="206" priority="265" operator="equal">
      <formula>#REF!</formula>
    </cfRule>
    <cfRule type="cellIs" dxfId="205" priority="266" operator="equal">
      <formula>#REF!</formula>
    </cfRule>
    <cfRule type="cellIs" dxfId="204" priority="267" operator="equal">
      <formula>#REF!</formula>
    </cfRule>
    <cfRule type="cellIs" dxfId="203" priority="268" operator="equal">
      <formula>#REF!</formula>
    </cfRule>
    <cfRule type="cellIs" dxfId="202" priority="262" operator="equal">
      <formula>#REF!</formula>
    </cfRule>
    <cfRule type="cellIs" dxfId="201" priority="260" operator="equal">
      <formula>#REF!</formula>
    </cfRule>
    <cfRule type="cellIs" dxfId="200" priority="261" operator="equal">
      <formula>#REF!</formula>
    </cfRule>
    <cfRule type="cellIs" dxfId="199" priority="263" operator="equal">
      <formula>#REF!</formula>
    </cfRule>
    <cfRule type="cellIs" dxfId="198" priority="270" operator="equal">
      <formula>#REF!</formula>
    </cfRule>
    <cfRule type="cellIs" dxfId="197" priority="269" operator="equal">
      <formula>#REF!</formula>
    </cfRule>
  </conditionalFormatting>
  <conditionalFormatting sqref="O10:O12 O21:O22 O14:O15">
    <cfRule type="cellIs" dxfId="196" priority="259" operator="equal">
      <formula>#REF!</formula>
    </cfRule>
  </conditionalFormatting>
  <conditionalFormatting sqref="O10:O12">
    <cfRule type="cellIs" dxfId="195" priority="258" operator="equal">
      <formula>#REF!</formula>
    </cfRule>
    <cfRule type="cellIs" dxfId="194" priority="257" operator="equal">
      <formula>#REF!</formula>
    </cfRule>
    <cfRule type="cellIs" dxfId="193" priority="256" operator="equal">
      <formula>#REF!</formula>
    </cfRule>
    <cfRule type="cellIs" dxfId="192" priority="254" operator="equal">
      <formula>#REF!</formula>
    </cfRule>
  </conditionalFormatting>
  <conditionalFormatting sqref="O14:O18 O20:O21">
    <cfRule type="cellIs" dxfId="191" priority="164" operator="equal">
      <formula>"ALTO (RC/F)"</formula>
    </cfRule>
    <cfRule type="cellIs" dxfId="190" priority="169" operator="equal">
      <formula>"BAJO"</formula>
    </cfRule>
    <cfRule type="cellIs" dxfId="189" priority="168" operator="equal">
      <formula>"MODERADO"</formula>
    </cfRule>
    <cfRule type="cellIs" dxfId="188" priority="167" operator="equal">
      <formula>"ALTO"</formula>
    </cfRule>
    <cfRule type="cellIs" dxfId="187" priority="166" operator="equal">
      <formula>"EXTREMO"</formula>
    </cfRule>
    <cfRule type="cellIs" dxfId="186" priority="165" operator="equal">
      <formula>"MODERADO (RC/F)"</formula>
    </cfRule>
    <cfRule type="cellIs" dxfId="185" priority="163" operator="equal">
      <formula>"EXTREMO (RC/F)"</formula>
    </cfRule>
  </conditionalFormatting>
  <conditionalFormatting sqref="O14:O18">
    <cfRule type="cellIs" dxfId="184" priority="55" operator="equal">
      <formula>#REF!</formula>
    </cfRule>
    <cfRule type="cellIs" dxfId="183" priority="54" operator="equal">
      <formula>#REF!</formula>
    </cfRule>
  </conditionalFormatting>
  <conditionalFormatting sqref="O16">
    <cfRule type="cellIs" dxfId="182" priority="63" operator="equal">
      <formula>#REF!</formula>
    </cfRule>
    <cfRule type="cellIs" dxfId="181" priority="62" operator="equal">
      <formula>#REF!</formula>
    </cfRule>
    <cfRule type="cellIs" dxfId="180" priority="61" operator="equal">
      <formula>#REF!</formula>
    </cfRule>
    <cfRule type="cellIs" dxfId="179" priority="56" operator="equal">
      <formula>#REF!</formula>
    </cfRule>
    <cfRule type="cellIs" dxfId="178" priority="60" operator="equal">
      <formula>#REF!</formula>
    </cfRule>
    <cfRule type="cellIs" dxfId="177" priority="59" operator="equal">
      <formula>#REF!</formula>
    </cfRule>
    <cfRule type="cellIs" dxfId="176" priority="58" operator="equal">
      <formula>#REF!</formula>
    </cfRule>
    <cfRule type="cellIs" dxfId="175" priority="57" operator="equal">
      <formula>#REF!</formula>
    </cfRule>
    <cfRule type="cellIs" dxfId="174" priority="53" operator="equal">
      <formula>#REF!</formula>
    </cfRule>
    <cfRule type="cellIs" dxfId="173" priority="52" operator="equal">
      <formula>#REF!</formula>
    </cfRule>
    <cfRule type="cellIs" dxfId="172" priority="51" operator="equal">
      <formula>#REF!</formula>
    </cfRule>
    <cfRule type="cellIs" dxfId="171" priority="50" operator="equal">
      <formula>#REF!</formula>
    </cfRule>
  </conditionalFormatting>
  <conditionalFormatting sqref="O17">
    <cfRule type="cellIs" dxfId="170" priority="198" operator="equal">
      <formula>#REF!</formula>
    </cfRule>
    <cfRule type="cellIs" dxfId="169" priority="192" operator="equal">
      <formula>#REF!</formula>
    </cfRule>
    <cfRule type="cellIs" dxfId="168" priority="193" operator="equal">
      <formula>#REF!</formula>
    </cfRule>
    <cfRule type="cellIs" dxfId="167" priority="194" operator="equal">
      <formula>#REF!</formula>
    </cfRule>
    <cfRule type="cellIs" dxfId="166" priority="195" operator="equal">
      <formula>#REF!</formula>
    </cfRule>
    <cfRule type="cellIs" dxfId="165" priority="196" operator="equal">
      <formula>#REF!</formula>
    </cfRule>
    <cfRule type="cellIs" dxfId="164" priority="197" operator="equal">
      <formula>#REF!</formula>
    </cfRule>
    <cfRule type="cellIs" dxfId="163" priority="199" operator="equal">
      <formula>#REF!</formula>
    </cfRule>
    <cfRule type="cellIs" dxfId="162" priority="200" operator="equal">
      <formula>#REF!</formula>
    </cfRule>
    <cfRule type="cellIs" dxfId="161" priority="201" operator="equal">
      <formula>#REF!</formula>
    </cfRule>
    <cfRule type="cellIs" dxfId="160" priority="202" operator="equal">
      <formula>#REF!</formula>
    </cfRule>
    <cfRule type="cellIs" dxfId="159" priority="203" operator="equal">
      <formula>#REF!</formula>
    </cfRule>
  </conditionalFormatting>
  <conditionalFormatting sqref="O18">
    <cfRule type="cellIs" dxfId="158" priority="99" operator="equal">
      <formula>#REF!</formula>
    </cfRule>
    <cfRule type="cellIs" dxfId="157" priority="100" operator="equal">
      <formula>#REF!</formula>
    </cfRule>
    <cfRule type="cellIs" dxfId="156" priority="87" operator="equal">
      <formula>#REF!</formula>
    </cfRule>
    <cfRule type="cellIs" dxfId="155" priority="88" operator="equal">
      <formula>#REF!</formula>
    </cfRule>
    <cfRule type="cellIs" dxfId="154" priority="89" operator="equal">
      <formula>#REF!</formula>
    </cfRule>
    <cfRule type="cellIs" dxfId="153" priority="90" operator="equal">
      <formula>#REF!</formula>
    </cfRule>
    <cfRule type="cellIs" dxfId="152" priority="93" operator="equal">
      <formula>#REF!</formula>
    </cfRule>
    <cfRule type="cellIs" dxfId="151" priority="94" operator="equal">
      <formula>#REF!</formula>
    </cfRule>
    <cfRule type="cellIs" dxfId="150" priority="95" operator="equal">
      <formula>#REF!</formula>
    </cfRule>
    <cfRule type="cellIs" dxfId="149" priority="96" operator="equal">
      <formula>#REF!</formula>
    </cfRule>
    <cfRule type="cellIs" dxfId="148" priority="97" operator="equal">
      <formula>#REF!</formula>
    </cfRule>
    <cfRule type="cellIs" dxfId="147" priority="98" operator="equal">
      <formula>#REF!</formula>
    </cfRule>
  </conditionalFormatting>
  <conditionalFormatting sqref="O20">
    <cfRule type="cellIs" dxfId="146" priority="178" operator="equal">
      <formula>#REF!</formula>
    </cfRule>
    <cfRule type="cellIs" dxfId="145" priority="184" operator="equal">
      <formula>#REF!</formula>
    </cfRule>
    <cfRule type="cellIs" dxfId="144" priority="185" operator="equal">
      <formula>#REF!</formula>
    </cfRule>
    <cfRule type="cellIs" dxfId="143" priority="180" operator="equal">
      <formula>#REF!</formula>
    </cfRule>
    <cfRule type="cellIs" dxfId="142" priority="190" operator="equal">
      <formula>#REF!</formula>
    </cfRule>
    <cfRule type="cellIs" dxfId="141" priority="189" operator="equal">
      <formula>#REF!</formula>
    </cfRule>
    <cfRule type="cellIs" dxfId="140" priority="186" operator="equal">
      <formula>#REF!</formula>
    </cfRule>
    <cfRule type="cellIs" dxfId="139" priority="187" operator="equal">
      <formula>#REF!</formula>
    </cfRule>
    <cfRule type="cellIs" dxfId="138" priority="191" operator="equal">
      <formula>#REF!</formula>
    </cfRule>
    <cfRule type="cellIs" dxfId="137" priority="179" operator="equal">
      <formula>#REF!</formula>
    </cfRule>
    <cfRule type="cellIs" dxfId="136" priority="188" operator="equal">
      <formula>#REF!</formula>
    </cfRule>
    <cfRule type="cellIs" dxfId="135" priority="181" operator="equal">
      <formula>#REF!</formula>
    </cfRule>
  </conditionalFormatting>
  <conditionalFormatting sqref="O20:O22">
    <cfRule type="cellIs" dxfId="134" priority="175" operator="equal">
      <formula>#REF!</formula>
    </cfRule>
    <cfRule type="cellIs" dxfId="133" priority="177" operator="equal">
      <formula>#REF!</formula>
    </cfRule>
    <cfRule type="cellIs" dxfId="132" priority="182" operator="equal">
      <formula>#REF!</formula>
    </cfRule>
    <cfRule type="cellIs" dxfId="131" priority="183" operator="equal">
      <formula>#REF!</formula>
    </cfRule>
  </conditionalFormatting>
  <conditionalFormatting sqref="AB10:AB12 AB14:AB18">
    <cfRule type="cellIs" dxfId="130" priority="227" operator="equal">
      <formula>"MUY ALTA"</formula>
    </cfRule>
    <cfRule type="cellIs" dxfId="129" priority="230" operator="equal">
      <formula>"BAJA"</formula>
    </cfRule>
    <cfRule type="cellIs" dxfId="128" priority="231" operator="equal">
      <formula>"MUY BAJA"</formula>
    </cfRule>
    <cfRule type="cellIs" dxfId="127" priority="229" operator="equal">
      <formula>"MEDIA"</formula>
    </cfRule>
    <cfRule type="cellIs" dxfId="126" priority="228" operator="equal">
      <formula>"ALTA"</formula>
    </cfRule>
  </conditionalFormatting>
  <conditionalFormatting sqref="AB20:AB21">
    <cfRule type="cellIs" dxfId="125" priority="160" operator="equal">
      <formula>"MEDIA"</formula>
    </cfRule>
    <cfRule type="cellIs" dxfId="124" priority="158" operator="equal">
      <formula>"MUY ALTA"</formula>
    </cfRule>
    <cfRule type="cellIs" dxfId="123" priority="159" operator="equal">
      <formula>"ALTA"</formula>
    </cfRule>
    <cfRule type="cellIs" dxfId="122" priority="161" operator="equal">
      <formula>"BAJA"</formula>
    </cfRule>
    <cfRule type="cellIs" dxfId="121" priority="162" operator="equal">
      <formula>"MUY BAJA"</formula>
    </cfRule>
  </conditionalFormatting>
  <conditionalFormatting sqref="AB22">
    <cfRule type="cellIs" dxfId="120" priority="253" operator="equal">
      <formula>#REF!</formula>
    </cfRule>
  </conditionalFormatting>
  <conditionalFormatting sqref="AD10:AD12 AD14:AD18">
    <cfRule type="cellIs" dxfId="119" priority="226" operator="equal">
      <formula>"LEVE"</formula>
    </cfRule>
    <cfRule type="cellIs" dxfId="118" priority="225" operator="equal">
      <formula>"MENOR"</formula>
    </cfRule>
    <cfRule type="cellIs" dxfId="117" priority="224" operator="equal">
      <formula>"MODERADO"</formula>
    </cfRule>
    <cfRule type="cellIs" dxfId="116" priority="223" operator="equal">
      <formula>"MAYOR"</formula>
    </cfRule>
    <cfRule type="cellIs" dxfId="115" priority="222" operator="equal">
      <formula>"CATASTROFICO"</formula>
    </cfRule>
  </conditionalFormatting>
  <conditionalFormatting sqref="AD20:AD21">
    <cfRule type="cellIs" dxfId="114" priority="153" operator="equal">
      <formula>"CATASTROFICO"</formula>
    </cfRule>
    <cfRule type="cellIs" dxfId="113" priority="154" operator="equal">
      <formula>"MAYOR"</formula>
    </cfRule>
    <cfRule type="cellIs" dxfId="112" priority="155" operator="equal">
      <formula>"MODERADO"</formula>
    </cfRule>
    <cfRule type="cellIs" dxfId="111" priority="156" operator="equal">
      <formula>"MENOR"</formula>
    </cfRule>
    <cfRule type="cellIs" dxfId="110" priority="157" operator="equal">
      <formula>"LEVE"</formula>
    </cfRule>
  </conditionalFormatting>
  <conditionalFormatting sqref="AD22">
    <cfRule type="cellIs" dxfId="109" priority="252" operator="equal">
      <formula>#REF!</formula>
    </cfRule>
  </conditionalFormatting>
  <conditionalFormatting sqref="AF10:AF12 AF14:AF15 AF21 O10:O12">
    <cfRule type="cellIs" dxfId="108" priority="233" operator="equal">
      <formula>"ALTO (RC/F)"</formula>
    </cfRule>
    <cfRule type="cellIs" dxfId="107" priority="234" operator="equal">
      <formula>"MODERADO (RC/F)"</formula>
    </cfRule>
    <cfRule type="cellIs" dxfId="106" priority="232" operator="equal">
      <formula>"EXTREMO (RC/F)"</formula>
    </cfRule>
    <cfRule type="cellIs" dxfId="105" priority="238" operator="equal">
      <formula>"BAJO"</formula>
    </cfRule>
    <cfRule type="cellIs" dxfId="104" priority="237" operator="equal">
      <formula>"MODERADO"</formula>
    </cfRule>
    <cfRule type="cellIs" dxfId="103" priority="236" operator="equal">
      <formula>"ALTO"</formula>
    </cfRule>
    <cfRule type="cellIs" dxfId="102" priority="235" operator="equal">
      <formula>"EXTREMO"</formula>
    </cfRule>
  </conditionalFormatting>
  <conditionalFormatting sqref="AF10:AF12 AF14:AF15 AF21">
    <cfRule type="cellIs" dxfId="101" priority="216" operator="equal">
      <formula>#REF!</formula>
    </cfRule>
    <cfRule type="cellIs" dxfId="100" priority="217" operator="equal">
      <formula>#REF!</formula>
    </cfRule>
    <cfRule type="cellIs" dxfId="99" priority="218" operator="equal">
      <formula>#REF!</formula>
    </cfRule>
    <cfRule type="cellIs" dxfId="98" priority="219" operator="equal">
      <formula>#REF!</formula>
    </cfRule>
    <cfRule type="cellIs" dxfId="97" priority="220" operator="equal">
      <formula>#REF!</formula>
    </cfRule>
    <cfRule type="cellIs" dxfId="96" priority="221" operator="equal">
      <formula>#REF!</formula>
    </cfRule>
    <cfRule type="cellIs" dxfId="95" priority="215" operator="equal">
      <formula>#REF!</formula>
    </cfRule>
    <cfRule type="cellIs" dxfId="94" priority="211" operator="equal">
      <formula>#REF!</formula>
    </cfRule>
    <cfRule type="cellIs" dxfId="93" priority="212" operator="equal">
      <formula>#REF!</formula>
    </cfRule>
    <cfRule type="cellIs" dxfId="92" priority="213" operator="equal">
      <formula>#REF!</formula>
    </cfRule>
    <cfRule type="cellIs" dxfId="91" priority="214" operator="equal">
      <formula>#REF!</formula>
    </cfRule>
  </conditionalFormatting>
  <conditionalFormatting sqref="AF10:AF12 AF21 AF14:AF15">
    <cfRule type="cellIs" dxfId="90" priority="210" operator="equal">
      <formula>#REF!</formula>
    </cfRule>
  </conditionalFormatting>
  <conditionalFormatting sqref="AF10:AF12">
    <cfRule type="cellIs" dxfId="89" priority="208" operator="equal">
      <formula>#REF!</formula>
    </cfRule>
    <cfRule type="cellIs" dxfId="88" priority="209" operator="equal">
      <formula>#REF!</formula>
    </cfRule>
    <cfRule type="cellIs" dxfId="87" priority="206" operator="equal">
      <formula>#REF!</formula>
    </cfRule>
    <cfRule type="cellIs" dxfId="86" priority="207" operator="equal">
      <formula>#REF!</formula>
    </cfRule>
  </conditionalFormatting>
  <conditionalFormatting sqref="AF14:AF16">
    <cfRule type="cellIs" dxfId="85" priority="7" operator="equal">
      <formula>#REF!</formula>
    </cfRule>
    <cfRule type="cellIs" dxfId="84" priority="8" operator="equal">
      <formula>#REF!</formula>
    </cfRule>
  </conditionalFormatting>
  <conditionalFormatting sqref="AF14:AF18 O14:O18">
    <cfRule type="cellIs" dxfId="83" priority="47" operator="equal">
      <formula>#REF!</formula>
    </cfRule>
    <cfRule type="cellIs" dxfId="82" priority="49" operator="equal">
      <formula>#REF!</formula>
    </cfRule>
  </conditionalFormatting>
  <conditionalFormatting sqref="AF16">
    <cfRule type="cellIs" dxfId="81" priority="5" operator="equal">
      <formula>#REF!</formula>
    </cfRule>
    <cfRule type="cellIs" dxfId="80" priority="6" operator="equal">
      <formula>#REF!</formula>
    </cfRule>
    <cfRule type="cellIs" dxfId="79" priority="9" operator="equal">
      <formula>#REF!</formula>
    </cfRule>
    <cfRule type="cellIs" dxfId="78" priority="10" operator="equal">
      <formula>#REF!</formula>
    </cfRule>
    <cfRule type="cellIs" dxfId="77" priority="11" operator="equal">
      <formula>#REF!</formula>
    </cfRule>
    <cfRule type="cellIs" dxfId="76" priority="12" operator="equal">
      <formula>#REF!</formula>
    </cfRule>
    <cfRule type="cellIs" dxfId="75" priority="13" operator="equal">
      <formula>#REF!</formula>
    </cfRule>
    <cfRule type="cellIs" dxfId="74" priority="14" operator="equal">
      <formula>#REF!</formula>
    </cfRule>
    <cfRule type="cellIs" dxfId="73" priority="15" operator="equal">
      <formula>#REF!</formula>
    </cfRule>
    <cfRule type="cellIs" dxfId="72" priority="16" operator="equal">
      <formula>#REF!</formula>
    </cfRule>
    <cfRule type="cellIs" dxfId="71" priority="27" operator="equal">
      <formula>"EXTREMO (RC/F)"</formula>
    </cfRule>
    <cfRule type="cellIs" dxfId="70" priority="28" operator="equal">
      <formula>"ALTO (RC/F)"</formula>
    </cfRule>
    <cfRule type="cellIs" dxfId="69" priority="29" operator="equal">
      <formula>"MODERADO (RC/F)"</formula>
    </cfRule>
    <cfRule type="cellIs" dxfId="68" priority="30" operator="equal">
      <formula>"EXTREMO"</formula>
    </cfRule>
    <cfRule type="cellIs" dxfId="67" priority="31" operator="equal">
      <formula>"ALTO"</formula>
    </cfRule>
    <cfRule type="cellIs" dxfId="66" priority="33" operator="equal">
      <formula>"BAJO"</formula>
    </cfRule>
    <cfRule type="cellIs" dxfId="65" priority="4" operator="equal">
      <formula>#REF!</formula>
    </cfRule>
    <cfRule type="cellIs" dxfId="64" priority="3" operator="equal">
      <formula>#REF!</formula>
    </cfRule>
    <cfRule type="cellIs" dxfId="63" priority="32" operator="equal">
      <formula>"MODERADO"</formula>
    </cfRule>
  </conditionalFormatting>
  <conditionalFormatting sqref="AF17">
    <cfRule type="cellIs" dxfId="62" priority="128" operator="equal">
      <formula>#REF!</formula>
    </cfRule>
    <cfRule type="cellIs" dxfId="61" priority="129" operator="equal">
      <formula>#REF!</formula>
    </cfRule>
    <cfRule type="cellIs" dxfId="60" priority="130" operator="equal">
      <formula>#REF!</formula>
    </cfRule>
    <cfRule type="cellIs" dxfId="59" priority="131" operator="equal">
      <formula>#REF!</formula>
    </cfRule>
    <cfRule type="cellIs" dxfId="58" priority="132" operator="equal">
      <formula>#REF!</formula>
    </cfRule>
    <cfRule type="cellIs" dxfId="57" priority="142" operator="equal">
      <formula>"BAJO"</formula>
    </cfRule>
    <cfRule type="cellIs" dxfId="56" priority="141" operator="equal">
      <formula>"MODERADO"</formula>
    </cfRule>
    <cfRule type="cellIs" dxfId="55" priority="133" operator="equal">
      <formula>#REF!</formula>
    </cfRule>
    <cfRule type="cellIs" dxfId="54" priority="134" operator="equal">
      <formula>#REF!</formula>
    </cfRule>
    <cfRule type="cellIs" dxfId="53" priority="135" operator="equal">
      <formula>#REF!</formula>
    </cfRule>
    <cfRule type="cellIs" dxfId="52" priority="137" operator="equal">
      <formula>"ALTO (RC/F)"</formula>
    </cfRule>
    <cfRule type="cellIs" dxfId="51" priority="126" operator="equal">
      <formula>#REF!</formula>
    </cfRule>
    <cfRule type="cellIs" dxfId="50" priority="138" operator="equal">
      <formula>"MODERADO (RC/F)"</formula>
    </cfRule>
    <cfRule type="cellIs" dxfId="49" priority="139" operator="equal">
      <formula>"EXTREMO"</formula>
    </cfRule>
    <cfRule type="cellIs" dxfId="48" priority="140" operator="equal">
      <formula>"ALTO"</formula>
    </cfRule>
    <cfRule type="cellIs" dxfId="47" priority="124" operator="equal">
      <formula>#REF!</formula>
    </cfRule>
    <cfRule type="cellIs" dxfId="46" priority="125" operator="equal">
      <formula>#REF!</formula>
    </cfRule>
    <cfRule type="cellIs" dxfId="45" priority="136" operator="equal">
      <formula>"EXTREMO (RC/F)"</formula>
    </cfRule>
    <cfRule type="cellIs" dxfId="44" priority="127" operator="equal">
      <formula>#REF!</formula>
    </cfRule>
  </conditionalFormatting>
  <conditionalFormatting sqref="AF17:AF18">
    <cfRule type="cellIs" dxfId="43" priority="69" operator="equal">
      <formula>#REF!</formula>
    </cfRule>
    <cfRule type="cellIs" dxfId="42" priority="70" operator="equal">
      <formula>#REF!</formula>
    </cfRule>
  </conditionalFormatting>
  <conditionalFormatting sqref="AF18">
    <cfRule type="cellIs" dxfId="41" priority="65" operator="equal">
      <formula>#REF!</formula>
    </cfRule>
    <cfRule type="cellIs" dxfId="40" priority="66" operator="equal">
      <formula>#REF!</formula>
    </cfRule>
    <cfRule type="cellIs" dxfId="39" priority="67" operator="equal">
      <formula>#REF!</formula>
    </cfRule>
    <cfRule type="cellIs" dxfId="38" priority="68" operator="equal">
      <formula>#REF!</formula>
    </cfRule>
    <cfRule type="cellIs" dxfId="37" priority="74" operator="equal">
      <formula>#REF!</formula>
    </cfRule>
    <cfRule type="cellIs" dxfId="36" priority="84" operator="equal">
      <formula>"MODERADO"</formula>
    </cfRule>
    <cfRule type="cellIs" dxfId="35" priority="85" operator="equal">
      <formula>"BAJO"</formula>
    </cfRule>
    <cfRule type="cellIs" dxfId="34" priority="83" operator="equal">
      <formula>"ALTO"</formula>
    </cfRule>
    <cfRule type="cellIs" dxfId="33" priority="82" operator="equal">
      <formula>"EXTREMO"</formula>
    </cfRule>
    <cfRule type="cellIs" dxfId="32" priority="81" operator="equal">
      <formula>"MODERADO (RC/F)"</formula>
    </cfRule>
    <cfRule type="cellIs" dxfId="31" priority="80" operator="equal">
      <formula>"ALTO (RC/F)"</formula>
    </cfRule>
    <cfRule type="cellIs" dxfId="30" priority="79" operator="equal">
      <formula>"EXTREMO (RC/F)"</formula>
    </cfRule>
    <cfRule type="cellIs" dxfId="29" priority="78" operator="equal">
      <formula>#REF!</formula>
    </cfRule>
    <cfRule type="cellIs" dxfId="28" priority="77" operator="equal">
      <formula>#REF!</formula>
    </cfRule>
    <cfRule type="cellIs" dxfId="27" priority="76" operator="equal">
      <formula>#REF!</formula>
    </cfRule>
    <cfRule type="cellIs" dxfId="26" priority="75" operator="equal">
      <formula>#REF!</formula>
    </cfRule>
    <cfRule type="cellIs" dxfId="25" priority="73" operator="equal">
      <formula>#REF!</formula>
    </cfRule>
    <cfRule type="cellIs" dxfId="24" priority="72" operator="equal">
      <formula>#REF!</formula>
    </cfRule>
    <cfRule type="cellIs" dxfId="23" priority="71" operator="equal">
      <formula>#REF!</formula>
    </cfRule>
  </conditionalFormatting>
  <conditionalFormatting sqref="AF20">
    <cfRule type="cellIs" dxfId="22" priority="123" operator="equal">
      <formula>"BAJO"</formula>
    </cfRule>
    <cfRule type="cellIs" dxfId="21" priority="112" operator="equal">
      <formula>#REF!</formula>
    </cfRule>
    <cfRule type="cellIs" dxfId="20" priority="113" operator="equal">
      <formula>#REF!</formula>
    </cfRule>
    <cfRule type="cellIs" dxfId="19" priority="114" operator="equal">
      <formula>#REF!</formula>
    </cfRule>
    <cfRule type="cellIs" dxfId="18" priority="117" operator="equal">
      <formula>"EXTREMO (RC/F)"</formula>
    </cfRule>
    <cfRule type="cellIs" dxfId="17" priority="121" operator="equal">
      <formula>"ALTO"</formula>
    </cfRule>
    <cfRule type="cellIs" dxfId="16" priority="119" operator="equal">
      <formula>"MODERADO (RC/F)"</formula>
    </cfRule>
    <cfRule type="cellIs" dxfId="15" priority="118" operator="equal">
      <formula>"ALTO (RC/F)"</formula>
    </cfRule>
    <cfRule type="cellIs" dxfId="14" priority="122" operator="equal">
      <formula>"MODERADO"</formula>
    </cfRule>
    <cfRule type="cellIs" dxfId="13" priority="116" operator="equal">
      <formula>#REF!</formula>
    </cfRule>
    <cfRule type="cellIs" dxfId="12" priority="115" operator="equal">
      <formula>#REF!</formula>
    </cfRule>
    <cfRule type="cellIs" dxfId="11" priority="111" operator="equal">
      <formula>#REF!</formula>
    </cfRule>
    <cfRule type="cellIs" dxfId="10" priority="120" operator="equal">
      <formula>"EXTREMO"</formula>
    </cfRule>
    <cfRule type="cellIs" dxfId="9" priority="110" operator="equal">
      <formula>#REF!</formula>
    </cfRule>
    <cfRule type="cellIs" dxfId="8" priority="109" operator="equal">
      <formula>#REF!</formula>
    </cfRule>
    <cfRule type="cellIs" dxfId="7" priority="106" operator="equal">
      <formula>#REF!</formula>
    </cfRule>
    <cfRule type="cellIs" dxfId="6" priority="105" operator="equal">
      <formula>#REF!</formula>
    </cfRule>
    <cfRule type="cellIs" dxfId="5" priority="104" operator="equal">
      <formula>#REF!</formula>
    </cfRule>
    <cfRule type="cellIs" dxfId="4" priority="103" operator="equal">
      <formula>#REF!</formula>
    </cfRule>
  </conditionalFormatting>
  <conditionalFormatting sqref="AF20:AF21">
    <cfRule type="cellIs" dxfId="3" priority="102" operator="equal">
      <formula>#REF!</formula>
    </cfRule>
    <cfRule type="cellIs" dxfId="2" priority="108" operator="equal">
      <formula>#REF!</formula>
    </cfRule>
    <cfRule type="cellIs" dxfId="1" priority="107" operator="equal">
      <formula>#REF!</formula>
    </cfRule>
    <cfRule type="cellIs" dxfId="0" priority="101" operator="equal">
      <formula>#REF!</formula>
    </cfRule>
  </conditionalFormatting>
  <dataValidations count="1">
    <dataValidation type="list" allowBlank="1" showInputMessage="1" showErrorMessage="1" sqref="R22:S22" xr:uid="{956D1E97-1868-408D-B8FC-CB138F855D64}">
      <formula1>#REF!</formula1>
    </dataValidation>
  </dataValidations>
  <pageMargins left="0.31496062992125984" right="0.31496062992125984" top="0.59055118110236227" bottom="0.74803149606299213" header="0.19685039370078741" footer="0.31496062992125984"/>
  <pageSetup scale="50" orientation="landscape" r:id="rId1"/>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9603138007894E8E1D15D99C145BBF" ma:contentTypeVersion="18" ma:contentTypeDescription="Crear nuevo documento." ma:contentTypeScope="" ma:versionID="b9ce64ba8274603ca2c10b063887d52c">
  <xsd:schema xmlns:xsd="http://www.w3.org/2001/XMLSchema" xmlns:xs="http://www.w3.org/2001/XMLSchema" xmlns:p="http://schemas.microsoft.com/office/2006/metadata/properties" xmlns:ns3="0b17e1ad-cce1-4401-9d3b-9daca3b46380" xmlns:ns4="2226446a-592e-4f1c-ba17-468c24948166" targetNamespace="http://schemas.microsoft.com/office/2006/metadata/properties" ma:root="true" ma:fieldsID="6d5eeec86d7ee3618e9c6e442fc92767" ns3:_="" ns4:_="">
    <xsd:import namespace="0b17e1ad-cce1-4401-9d3b-9daca3b46380"/>
    <xsd:import namespace="2226446a-592e-4f1c-ba17-468c2494816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7e1ad-cce1-4401-9d3b-9daca3b463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6446a-592e-4f1c-ba17-468c2494816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b17e1ad-cce1-4401-9d3b-9daca3b463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B5B93-A430-4139-B82A-375F0051D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7e1ad-cce1-4401-9d3b-9daca3b46380"/>
    <ds:schemaRef ds:uri="2226446a-592e-4f1c-ba17-468c24948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66087E-4CFC-4469-8A65-63A706DF3F8F}">
  <ds:schemaRefs>
    <ds:schemaRef ds:uri="2226446a-592e-4f1c-ba17-468c24948166"/>
    <ds:schemaRef ds:uri="http://schemas.microsoft.com/office/2006/documentManagement/types"/>
    <ds:schemaRef ds:uri="http://purl.org/dc/dcmitype/"/>
    <ds:schemaRef ds:uri="http://purl.org/dc/elements/1.1/"/>
    <ds:schemaRef ds:uri="http://schemas.microsoft.com/office/2006/metadata/properties"/>
    <ds:schemaRef ds:uri="http://purl.org/dc/terms/"/>
    <ds:schemaRef ds:uri="0b17e1ad-cce1-4401-9d3b-9daca3b46380"/>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A23FF52-F67A-48FA-B14B-FB709A6B03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MRC_F_Fi_2024_V2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Rodriguez Bareno</dc:creator>
  <cp:lastModifiedBy>Mallen Vargas</cp:lastModifiedBy>
  <dcterms:created xsi:type="dcterms:W3CDTF">2023-01-24T23:29:23Z</dcterms:created>
  <dcterms:modified xsi:type="dcterms:W3CDTF">2024-05-14T13:37:52Z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0x010100EB9603138007894E8E1D15D99C145BBF</vt:lpwstr>
  </property>
</Properties>
</file>